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2FDB0013-568F-4CA3-8A77-23E1EF69E2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urcentage simple " sheetId="11" r:id="rId1"/>
    <sheet name="election" sheetId="4" r:id="rId2"/>
    <sheet name="ferme" sheetId="13" r:id="rId3"/>
    <sheet name="plateforme téléphonique" sheetId="7" r:id="rId4"/>
    <sheet name="pourcentage evolution" sheetId="8" r:id="rId5"/>
    <sheet name="pourcentage evolution vierge" sheetId="14" r:id="rId6"/>
    <sheet name="solde evolution" sheetId="15" r:id="rId7"/>
    <sheet name="solde" sheetId="2" r:id="rId8"/>
    <sheet name="solde bis" sheetId="3" r:id="rId9"/>
    <sheet name="salaire" sheetId="16" r:id="rId10"/>
    <sheet name="part de marche point" sheetId="17" r:id="rId11"/>
    <sheet name="pop mondiale" sheetId="9" r:id="rId12"/>
    <sheet name="pop mondiale vierge" sheetId="19" r:id="rId13"/>
    <sheet name="ex j2" sheetId="20" r:id="rId14"/>
    <sheet name="prix TTC à HT" sheetId="21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1" l="1"/>
  <c r="L5" i="21"/>
  <c r="K2" i="21"/>
  <c r="G2" i="21"/>
  <c r="F5" i="21" s="1"/>
  <c r="H5" i="21" s="1"/>
  <c r="D2" i="21"/>
  <c r="C4" i="21"/>
  <c r="D4" i="21" s="1"/>
  <c r="C5" i="21"/>
  <c r="D5" i="21" s="1"/>
  <c r="C6" i="21"/>
  <c r="C7" i="21"/>
  <c r="C8" i="21"/>
  <c r="D6" i="21"/>
  <c r="D7" i="21"/>
  <c r="D8" i="21"/>
  <c r="B1" i="17"/>
  <c r="D1" i="17"/>
  <c r="B10" i="17"/>
  <c r="D3" i="16"/>
  <c r="D2" i="16"/>
  <c r="C7" i="8"/>
  <c r="B7" i="8"/>
  <c r="F4" i="21" l="1"/>
  <c r="H4" i="21" s="1"/>
  <c r="D10" i="17"/>
</calcChain>
</file>

<file path=xl/sharedStrings.xml><?xml version="1.0" encoding="utf-8"?>
<sst xmlns="http://schemas.openxmlformats.org/spreadsheetml/2006/main" count="176" uniqueCount="150">
  <si>
    <t>Batman</t>
  </si>
  <si>
    <t>Robin</t>
  </si>
  <si>
    <t>Spiderman</t>
  </si>
  <si>
    <t>Zorro</t>
  </si>
  <si>
    <t>Superman</t>
  </si>
  <si>
    <t>Superwoman</t>
  </si>
  <si>
    <t>Supergirl</t>
  </si>
  <si>
    <t>candidats</t>
  </si>
  <si>
    <t>vote</t>
  </si>
  <si>
    <t>total</t>
  </si>
  <si>
    <t>pourcentage de voix</t>
  </si>
  <si>
    <t>article</t>
  </si>
  <si>
    <t>prix normal</t>
  </si>
  <si>
    <t>remise en %</t>
  </si>
  <si>
    <t>remise en euro</t>
  </si>
  <si>
    <t>prix remisé</t>
  </si>
  <si>
    <t>pourcentage</t>
  </si>
  <si>
    <t>pays</t>
  </si>
  <si>
    <t>production de blé</t>
  </si>
  <si>
    <t>France</t>
  </si>
  <si>
    <t>Italie</t>
  </si>
  <si>
    <t>USA</t>
  </si>
  <si>
    <t>Russie</t>
  </si>
  <si>
    <t>Quantités</t>
  </si>
  <si>
    <t>Animaux</t>
  </si>
  <si>
    <t>% de tous les animaux</t>
  </si>
  <si>
    <t>lapins</t>
  </si>
  <si>
    <t>poules</t>
  </si>
  <si>
    <t>vache</t>
  </si>
  <si>
    <t>Anglais</t>
  </si>
  <si>
    <t>Allemand</t>
  </si>
  <si>
    <t>Espagnol</t>
  </si>
  <si>
    <t>nationalité</t>
  </si>
  <si>
    <t>effectif</t>
  </si>
  <si>
    <t>%</t>
  </si>
  <si>
    <t>Italien</t>
  </si>
  <si>
    <t>dépenses</t>
  </si>
  <si>
    <t>loyer</t>
  </si>
  <si>
    <t>alimentation</t>
  </si>
  <si>
    <t>transports</t>
  </si>
  <si>
    <t>cinéma</t>
  </si>
  <si>
    <t>% évolution</t>
  </si>
  <si>
    <t>continent</t>
  </si>
  <si>
    <t>année 2000</t>
  </si>
  <si>
    <t>année 2025</t>
  </si>
  <si>
    <t>année 2050</t>
  </si>
  <si>
    <t>Océanie</t>
  </si>
  <si>
    <t>Europe</t>
  </si>
  <si>
    <t>Amérique</t>
  </si>
  <si>
    <t>Afrique</t>
  </si>
  <si>
    <t>Asie</t>
  </si>
  <si>
    <t>https://atlasocio.com/classements/demographie/population/classement-continents-par-population_2000.php#:~:text=En%202000%2C%20l'Asie%20regroupe,%2C1%20milliards%20d'habitants.</t>
  </si>
  <si>
    <t>t-shirt naomi</t>
  </si>
  <si>
    <t>toto</t>
  </si>
  <si>
    <t>tutu</t>
  </si>
  <si>
    <t>salaire 2020</t>
  </si>
  <si>
    <t>salaire 2021</t>
  </si>
  <si>
    <t>augmentation en %</t>
  </si>
  <si>
    <t>augmentation en €</t>
  </si>
  <si>
    <t>hérissons</t>
  </si>
  <si>
    <t>évolution en valeur</t>
  </si>
  <si>
    <t>produit</t>
  </si>
  <si>
    <t>chaussure</t>
  </si>
  <si>
    <t>manteau</t>
  </si>
  <si>
    <t>t-shirt</t>
  </si>
  <si>
    <t>chaussette</t>
  </si>
  <si>
    <t>prix non soldé</t>
  </si>
  <si>
    <t>prix soldé</t>
  </si>
  <si>
    <t>% de solde</t>
  </si>
  <si>
    <t>sac vitton</t>
  </si>
  <si>
    <t>chaussure nick air</t>
  </si>
  <si>
    <t>bérêt</t>
  </si>
  <si>
    <t>robe</t>
  </si>
  <si>
    <t>pantalon</t>
  </si>
  <si>
    <t>pyjama</t>
  </si>
  <si>
    <t>remise en €</t>
  </si>
  <si>
    <t>nouveau prix soldé</t>
  </si>
  <si>
    <t>Chaînes</t>
  </si>
  <si>
    <t xml:space="preserve">Arte </t>
  </si>
  <si>
    <t>M Six</t>
  </si>
  <si>
    <t>TF One</t>
  </si>
  <si>
    <t>Abctuto</t>
  </si>
  <si>
    <t>part de marché</t>
  </si>
  <si>
    <t>French 2</t>
  </si>
  <si>
    <t>French 3</t>
  </si>
  <si>
    <t>Canal + ou -</t>
  </si>
  <si>
    <t>évol part marché</t>
  </si>
  <si>
    <t>Canadien</t>
  </si>
  <si>
    <t>Français</t>
  </si>
  <si>
    <t>coq</t>
  </si>
  <si>
    <t>mouton</t>
  </si>
  <si>
    <t xml:space="preserve">Sources : </t>
  </si>
  <si>
    <t xml:space="preserve">https://www.ined.fr/fr/tout-savoir-population/chiffres/projections-mondiales/projections-par-continent/ </t>
  </si>
  <si>
    <t>Des minis exercices à J+2 pour vérifier qu'on a pas oublié</t>
  </si>
  <si>
    <t>1 - 15 % des élèves d'un lycée de 400 élèves sont internes,</t>
  </si>
  <si>
    <t>Quel est le nombre d'élèves internes de ce lycée ?</t>
  </si>
  <si>
    <t>2 - Sur les 4 000 habitants d'une commune, 13 % sont âgés de plus de 80 ans.</t>
  </si>
  <si>
    <t>Quel est le nombre d'habitants qui ont plus de 80 ans dans cette commune ?</t>
  </si>
  <si>
    <t>3 - Chaque mois, M Dupont place 12 % de son salaire (1 450 €) dans un compte épargne.</t>
  </si>
  <si>
    <t>Quelle somme place-t-il chaque mois ?</t>
  </si>
  <si>
    <t>4 - Sur 2 500 personnes interrogées, 8 % disent « faire la sieste » l'après-midi.</t>
  </si>
  <si>
    <t>Quel est le nombre de personnes qui font la sieste l'après-midi ?</t>
  </si>
  <si>
    <t>5 -Un commerçant accepte de faire une remise de 30 % sur un article de 120 €.</t>
  </si>
  <si>
    <t>Quel est le montant de cette remise ?</t>
  </si>
  <si>
    <t>Quel est prix de l’article après remise ?</t>
  </si>
  <si>
    <t>6 - Un devis pour la peinture d’un studio est de 1 500 € HT.</t>
  </si>
  <si>
    <t>Quel est le montant de la TVA sur ce devis TTC (avec uneTVA de 19,6 %) ? Quel est alors le prix TTC ?</t>
  </si>
  <si>
    <t>7 - Un devis pour la peinture d’un studio est de 1 500 € HT.</t>
  </si>
  <si>
    <t>Quel est le montant de la TVA sur ce devis TTC (avec une TVA de 5,5 %) ? Quel est alors le prix TTC ?</t>
  </si>
  <si>
    <t>8 - Sur un pot de crème fraiche de 20 g, on peut lire qu'il y a 20 % de matières grasses.</t>
  </si>
  <si>
    <t>Quelle est la quantité de matière grasse dans ce pot ?</t>
  </si>
  <si>
    <t>9 - On dit que l'air contient environ 21 % d'oxygène.</t>
  </si>
  <si>
    <t>Quel est le volume d'oxygène dans une pièce de 64 m3 de volume ?</t>
  </si>
  <si>
    <t>10 - Les océans occupent environ 71 % de la surface totale de la planète terre.</t>
  </si>
  <si>
    <t>Quelle est la surface occupée par les océans sachant que la surface de la terre est de 509,6 millions de km² ?</t>
  </si>
  <si>
    <t>1 - Sur 500 employés d'une entreprise, 18 ont un salaire de plus de 3 000 €.</t>
  </si>
  <si>
    <t>Quel est le pourcentage d'employé ayant un salaire supérieur à 3 000 € ?</t>
  </si>
  <si>
    <t>2 - Sur 3000 votes exprimés, Batman à recueilli 268 voix.</t>
  </si>
  <si>
    <t>Quel pourcentage des voix a-t-il recueilli ?</t>
  </si>
  <si>
    <t>3 - Sur 748 élèves d'un lycée, 440 sont des garçons.</t>
  </si>
  <si>
    <t>Quel est le pourcentage de garçons dans ce lycée ?</t>
  </si>
  <si>
    <t>4 - Sur 1 500 adhérents d'une association sportive, seuls 255 personnes partici- pent aux compétitions.</t>
  </si>
  <si>
    <t>Quel est le pourcentage d'adhérents qui participent aux compétitions ?</t>
  </si>
  <si>
    <t>5 - Dans une boîte de thon de 840 g, il y a 378 g de matières grasses.</t>
  </si>
  <si>
    <t>Quel est le pourcentage de matières grasses ?</t>
  </si>
  <si>
    <t>6 - Un beurre de 250 g contient 102,5 g de matières grasses.</t>
  </si>
  <si>
    <t>Quel est son pour- centage en matières grasses ?</t>
  </si>
  <si>
    <t>7 - Sur une facture on peut lire un prix HT de 858 € et le prix TTC de 1 050 €.</t>
  </si>
  <si>
    <t>Quel est le montant de la TVA ?</t>
  </si>
  <si>
    <t>Quel est le taux de la TVA ?</t>
  </si>
  <si>
    <t>8 - Un commerçant accepte de faire une remise sur un article valant 120 € et indique un prix de 100 €.</t>
  </si>
  <si>
    <t>Quel est le montant de la remise ?</t>
  </si>
  <si>
    <t>Quel est le taux de la remise ? Attention de ne pas calculer trop vite !</t>
  </si>
  <si>
    <t>9 - Si le coût d'un produit passe de 30 euros en janvier à 48 euros en juin :</t>
  </si>
  <si>
    <t>Quel est le pourcentage de l’augmentation de janvier à juin ?</t>
  </si>
  <si>
    <t>évolution nb de telespectateur en %</t>
  </si>
  <si>
    <t>prix ht</t>
  </si>
  <si>
    <t>prix ttc</t>
  </si>
  <si>
    <t>produit 1</t>
  </si>
  <si>
    <t>produit 2</t>
  </si>
  <si>
    <t>produit 3</t>
  </si>
  <si>
    <t>produit 4</t>
  </si>
  <si>
    <t>produit 5</t>
  </si>
  <si>
    <t>Cas classique de HT à TVA</t>
  </si>
  <si>
    <t>120% = 1,2</t>
  </si>
  <si>
    <t>on divise par</t>
  </si>
  <si>
    <t>prix  ht</t>
  </si>
  <si>
    <t>Pour passer du ttc au ht</t>
  </si>
  <si>
    <t>avec une tva à 5,5%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</si>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</sst>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0\ &quot;€&quot;"/>
    <numFmt numFmtId="166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rgb="FFFF0000"/>
        <bgColor indexed="64"/>
      </patternFill>
    </fill>
    <fill>
      <patternFill patternType="solid">
        <fgColor theme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2" fillId="5" borderId="0" applyNumberFormat="0" applyBorder="0" applyAlignment="0" applyProtection="0"/>
  </cellStyleXfs>
  <cellXfs count="47">
    <xf numFmtId="0" fontId="0" fillId="0" borderId="0" xfId="0"/>
    <xf numFmtId="0" fontId="2" fillId="2" borderId="0" xfId="2"/>
    <xf numFmtId="10" fontId="0" fillId="0" borderId="0" xfId="1" applyNumberFormat="1" applyFont="1"/>
    <xf numFmtId="9" fontId="0" fillId="0" borderId="0" xfId="0" applyNumberFormat="1"/>
    <xf numFmtId="0" fontId="2" fillId="3" borderId="0" xfId="3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1" applyNumberFormat="1" applyFont="1"/>
    <xf numFmtId="164" fontId="2" fillId="2" borderId="0" xfId="1" applyNumberFormat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0" fontId="2" fillId="2" borderId="0" xfId="2" applyBorder="1" applyAlignment="1">
      <alignment horizontal="center" vertical="center"/>
    </xf>
    <xf numFmtId="0" fontId="2" fillId="2" borderId="0" xfId="2" applyBorder="1" applyAlignment="1">
      <alignment horizontal="center" vertical="center" wrapText="1"/>
    </xf>
    <xf numFmtId="0" fontId="2" fillId="2" borderId="0" xfId="2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2" fillId="3" borderId="0" xfId="3" applyNumberFormat="1" applyAlignment="1">
      <alignment horizontal="center"/>
    </xf>
    <xf numFmtId="10" fontId="2" fillId="4" borderId="0" xfId="1" applyNumberFormat="1" applyFont="1" applyFill="1" applyAlignment="1">
      <alignment horizontal="center"/>
    </xf>
    <xf numFmtId="10" fontId="0" fillId="0" borderId="0" xfId="1" applyNumberFormat="1" applyFont="1" applyAlignment="1">
      <alignment horizontal="center"/>
    </xf>
    <xf numFmtId="10" fontId="2" fillId="3" borderId="0" xfId="1" applyNumberFormat="1" applyFont="1" applyFill="1" applyAlignment="1">
      <alignment horizontal="center"/>
    </xf>
    <xf numFmtId="0" fontId="0" fillId="0" borderId="0" xfId="0" quotePrefix="1" applyAlignment="1">
      <alignment horizontal="center"/>
    </xf>
    <xf numFmtId="10" fontId="0" fillId="0" borderId="0" xfId="0" applyNumberFormat="1"/>
    <xf numFmtId="3" fontId="0" fillId="0" borderId="0" xfId="0" applyNumberFormat="1" applyAlignment="1">
      <alignment horizontal="center"/>
    </xf>
    <xf numFmtId="0" fontId="2" fillId="2" borderId="1" xfId="2" applyBorder="1" applyAlignment="1">
      <alignment horizontal="center"/>
    </xf>
    <xf numFmtId="0" fontId="0" fillId="0" borderId="1" xfId="0" applyBorder="1"/>
    <xf numFmtId="1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165" fontId="0" fillId="0" borderId="1" xfId="1" applyNumberFormat="1" applyFont="1" applyBorder="1" applyAlignment="1">
      <alignment horizontal="center"/>
    </xf>
    <xf numFmtId="164" fontId="2" fillId="2" borderId="0" xfId="1" applyNumberFormat="1" applyFont="1" applyFill="1" applyAlignment="1">
      <alignment horizontal="center"/>
    </xf>
    <xf numFmtId="9" fontId="0" fillId="0" borderId="0" xfId="1" applyFont="1"/>
    <xf numFmtId="166" fontId="2" fillId="2" borderId="0" xfId="2" applyNumberFormat="1"/>
    <xf numFmtId="166" fontId="0" fillId="0" borderId="0" xfId="0" applyNumberFormat="1"/>
    <xf numFmtId="9" fontId="2" fillId="2" borderId="0" xfId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0" fontId="5" fillId="0" borderId="0" xfId="4" applyAlignment="1"/>
    <xf numFmtId="0" fontId="2" fillId="5" borderId="0" xfId="5"/>
    <xf numFmtId="9" fontId="2" fillId="5" borderId="0" xfId="5" applyNumberFormat="1" applyAlignment="1">
      <alignment horizontal="center"/>
    </xf>
    <xf numFmtId="9" fontId="2" fillId="2" borderId="0" xfId="2" applyNumberForma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center"/>
    </xf>
  </cellXfs>
  <cellStyles count="6">
    <cellStyle name="Accent1" xfId="2" builtinId="29"/>
    <cellStyle name="Accent3" xfId="3" builtinId="37"/>
    <cellStyle name="Accent6" xfId="5" builtinId="49"/>
    <cellStyle name="Lien hypertexte" xfId="4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indpng.com/imgv/TmmRRhx_thumb-image-ac-milan-ronaldinho-png-transparent-png/" TargetMode="External"/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78501</xdr:colOff>
      <xdr:row>0</xdr:row>
      <xdr:rowOff>0</xdr:rowOff>
    </xdr:from>
    <xdr:to>
      <xdr:col>8</xdr:col>
      <xdr:colOff>327616</xdr:colOff>
      <xdr:row>5</xdr:row>
      <xdr:rowOff>36636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26229AB-0114-43F0-B0C0-81C4EB2B7BE4}"/>
            </a:ext>
          </a:extLst>
        </xdr:cNvPr>
        <xdr:cNvSpPr/>
      </xdr:nvSpPr>
      <xdr:spPr>
        <a:xfrm>
          <a:off x="4817189" y="0"/>
          <a:ext cx="2535115" cy="949449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>
              <a:solidFill>
                <a:srgbClr val="FF0000"/>
              </a:solidFill>
            </a:rPr>
            <a:t>Méthode</a:t>
          </a:r>
          <a:r>
            <a:rPr lang="fr-FR" sz="1100" b="1" baseline="0">
              <a:solidFill>
                <a:srgbClr val="FF0000"/>
              </a:solidFill>
            </a:rPr>
            <a:t> 1</a:t>
          </a:r>
        </a:p>
        <a:p>
          <a:pPr algn="ctr"/>
          <a:r>
            <a:rPr lang="fr-FR" sz="1100" b="1" baseline="0">
              <a:solidFill>
                <a:sysClr val="windowText" lastClr="000000"/>
              </a:solidFill>
            </a:rPr>
            <a:t>(Valeur d'arrivée - Valeur de départ)</a:t>
          </a:r>
        </a:p>
        <a:p>
          <a:pPr algn="ctr"/>
          <a:r>
            <a:rPr lang="fr-FR" sz="1100" b="1" baseline="0">
              <a:solidFill>
                <a:sysClr val="windowText" lastClr="000000"/>
              </a:solidFill>
            </a:rPr>
            <a:t>/</a:t>
          </a:r>
        </a:p>
        <a:p>
          <a:pPr algn="ctr"/>
          <a:r>
            <a:rPr lang="fr-FR" sz="1100" b="1" baseline="0">
              <a:solidFill>
                <a:sysClr val="windowText" lastClr="000000"/>
              </a:solidFill>
            </a:rPr>
            <a:t>Valeur de départ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75407</xdr:colOff>
      <xdr:row>5</xdr:row>
      <xdr:rowOff>129477</xdr:rowOff>
    </xdr:from>
    <xdr:to>
      <xdr:col>8</xdr:col>
      <xdr:colOff>324522</xdr:colOff>
      <xdr:row>10</xdr:row>
      <xdr:rowOff>166112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F399270-E15B-43CE-9A6C-F84458FB43FF}"/>
            </a:ext>
          </a:extLst>
        </xdr:cNvPr>
        <xdr:cNvSpPr/>
      </xdr:nvSpPr>
      <xdr:spPr>
        <a:xfrm>
          <a:off x="4814095" y="1042290"/>
          <a:ext cx="2535115" cy="94944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>
              <a:solidFill>
                <a:srgbClr val="FF0000"/>
              </a:solidFill>
            </a:rPr>
            <a:t>Méthode</a:t>
          </a:r>
          <a:r>
            <a:rPr lang="fr-FR" sz="1100" b="1" baseline="0">
              <a:solidFill>
                <a:srgbClr val="FF0000"/>
              </a:solidFill>
            </a:rPr>
            <a:t> 2</a:t>
          </a:r>
        </a:p>
        <a:p>
          <a:pPr algn="ctr"/>
          <a:r>
            <a:rPr lang="fr-FR" sz="1100" b="1" baseline="0">
              <a:solidFill>
                <a:sysClr val="windowText" lastClr="000000"/>
              </a:solidFill>
            </a:rPr>
            <a:t>Valeur d'arrivée / Valeur de départ </a:t>
          </a:r>
        </a:p>
        <a:p>
          <a:pPr algn="ctr"/>
          <a:r>
            <a:rPr lang="fr-FR" sz="1100" b="1" baseline="0">
              <a:solidFill>
                <a:sysClr val="windowText" lastClr="000000"/>
              </a:solidFill>
            </a:rPr>
            <a:t>- 1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380638</xdr:colOff>
      <xdr:row>4</xdr:row>
      <xdr:rowOff>67469</xdr:rowOff>
    </xdr:from>
    <xdr:to>
      <xdr:col>11</xdr:col>
      <xdr:colOff>711942</xdr:colOff>
      <xdr:row>9</xdr:row>
      <xdr:rowOff>91281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689B2B4-21B2-4B06-8830-7BE1D1C54068}"/>
            </a:ext>
          </a:extLst>
        </xdr:cNvPr>
        <xdr:cNvSpPr/>
      </xdr:nvSpPr>
      <xdr:spPr>
        <a:xfrm>
          <a:off x="8927738" y="812536"/>
          <a:ext cx="1093304" cy="95514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Prix 2021</a:t>
          </a:r>
          <a:br>
            <a:rPr lang="fr-FR" sz="1100"/>
          </a:br>
          <a:r>
            <a:rPr lang="fr-FR" sz="1100"/>
            <a:t>100%</a:t>
          </a:r>
          <a:r>
            <a:rPr lang="fr-FR" sz="1100" baseline="0"/>
            <a:t> </a:t>
          </a:r>
          <a:endParaRPr lang="fr-FR" sz="1100"/>
        </a:p>
      </xdr:txBody>
    </xdr:sp>
    <xdr:clientData/>
  </xdr:twoCellAnchor>
  <xdr:twoCellAnchor>
    <xdr:from>
      <xdr:col>8</xdr:col>
      <xdr:colOff>727642</xdr:colOff>
      <xdr:row>4</xdr:row>
      <xdr:rowOff>62091</xdr:rowOff>
    </xdr:from>
    <xdr:to>
      <xdr:col>10</xdr:col>
      <xdr:colOff>296946</xdr:colOff>
      <xdr:row>9</xdr:row>
      <xdr:rowOff>96810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35104AA-5893-47AD-B240-22E0FD7F0DAB}"/>
            </a:ext>
          </a:extLst>
        </xdr:cNvPr>
        <xdr:cNvSpPr/>
      </xdr:nvSpPr>
      <xdr:spPr>
        <a:xfrm>
          <a:off x="7750742" y="807158"/>
          <a:ext cx="1093304" cy="96605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Prix 2020</a:t>
          </a:r>
        </a:p>
        <a:p>
          <a:pPr algn="ctr"/>
          <a:r>
            <a:rPr lang="fr-FR" sz="1100"/>
            <a:t>100%</a:t>
          </a:r>
        </a:p>
      </xdr:txBody>
    </xdr:sp>
    <xdr:clientData/>
  </xdr:twoCellAnchor>
  <xdr:twoCellAnchor>
    <xdr:from>
      <xdr:col>10</xdr:col>
      <xdr:colOff>380638</xdr:colOff>
      <xdr:row>3</xdr:row>
      <xdr:rowOff>17463</xdr:rowOff>
    </xdr:from>
    <xdr:to>
      <xdr:col>11</xdr:col>
      <xdr:colOff>711942</xdr:colOff>
      <xdr:row>4</xdr:row>
      <xdr:rowOff>51594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83261E2-A59B-4BDB-8981-3D34710E45CF}"/>
            </a:ext>
          </a:extLst>
        </xdr:cNvPr>
        <xdr:cNvSpPr/>
      </xdr:nvSpPr>
      <xdr:spPr>
        <a:xfrm>
          <a:off x="8927738" y="576263"/>
          <a:ext cx="1093304" cy="22039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Evolution</a:t>
          </a:r>
          <a:r>
            <a:rPr lang="fr-FR" sz="1100" baseline="0"/>
            <a:t> x%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373891</xdr:colOff>
      <xdr:row>4</xdr:row>
      <xdr:rowOff>55563</xdr:rowOff>
    </xdr:from>
    <xdr:to>
      <xdr:col>10</xdr:col>
      <xdr:colOff>705195</xdr:colOff>
      <xdr:row>8</xdr:row>
      <xdr:rowOff>79375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6E3E1B7-1034-4545-BA68-5D77B355E8D2}"/>
            </a:ext>
          </a:extLst>
        </xdr:cNvPr>
        <xdr:cNvSpPr/>
      </xdr:nvSpPr>
      <xdr:spPr>
        <a:xfrm>
          <a:off x="8920991" y="792163"/>
          <a:ext cx="1093304" cy="94456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Prix 2021</a:t>
          </a:r>
          <a:r>
            <a:rPr lang="fr-FR" sz="1100" baseline="0"/>
            <a:t> </a:t>
          </a:r>
          <a:endParaRPr lang="fr-FR" sz="1100"/>
        </a:p>
      </xdr:txBody>
    </xdr:sp>
    <xdr:clientData/>
  </xdr:twoCellAnchor>
  <xdr:twoCellAnchor>
    <xdr:from>
      <xdr:col>9</xdr:col>
      <xdr:colOff>375478</xdr:colOff>
      <xdr:row>3</xdr:row>
      <xdr:rowOff>17463</xdr:rowOff>
    </xdr:from>
    <xdr:to>
      <xdr:col>10</xdr:col>
      <xdr:colOff>706782</xdr:colOff>
      <xdr:row>4</xdr:row>
      <xdr:rowOff>51594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18EC28F-5120-4A5F-9B0D-4DB576ED8B35}"/>
            </a:ext>
          </a:extLst>
        </xdr:cNvPr>
        <xdr:cNvSpPr/>
      </xdr:nvSpPr>
      <xdr:spPr>
        <a:xfrm>
          <a:off x="8922578" y="569913"/>
          <a:ext cx="1093304" cy="21828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Prix 2021</a:t>
          </a:r>
          <a:r>
            <a:rPr lang="fr-FR" sz="1100" baseline="0"/>
            <a:t> 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399676</xdr:colOff>
      <xdr:row>0</xdr:row>
      <xdr:rowOff>22412</xdr:rowOff>
    </xdr:from>
    <xdr:to>
      <xdr:col>7</xdr:col>
      <xdr:colOff>268941</xdr:colOff>
      <xdr:row>7</xdr:row>
      <xdr:rowOff>70970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BB46EFB-AB10-4338-BC53-B36DC0B75253}"/>
            </a:ext>
          </a:extLst>
        </xdr:cNvPr>
        <xdr:cNvSpPr/>
      </xdr:nvSpPr>
      <xdr:spPr>
        <a:xfrm>
          <a:off x="5005294" y="22412"/>
          <a:ext cx="1393265" cy="132976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Calculer</a:t>
          </a:r>
          <a:r>
            <a:rPr lang="fr-FR" sz="1100" baseline="0">
              <a:solidFill>
                <a:sysClr val="windowText" lastClr="000000"/>
              </a:solidFill>
            </a:rPr>
            <a:t> le p</a:t>
          </a:r>
          <a:r>
            <a:rPr lang="fr-FR" sz="1100">
              <a:solidFill>
                <a:sysClr val="windowText" lastClr="000000"/>
              </a:solidFill>
            </a:rPr>
            <a:t>ourcentage</a:t>
          </a:r>
          <a:r>
            <a:rPr lang="fr-FR" sz="1100" baseline="0">
              <a:solidFill>
                <a:sysClr val="windowText" lastClr="000000"/>
              </a:solidFill>
            </a:rPr>
            <a:t> d'évolution de mes salaires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14741</xdr:colOff>
      <xdr:row>0</xdr:row>
      <xdr:rowOff>171225</xdr:rowOff>
    </xdr:from>
    <xdr:to>
      <xdr:col>12</xdr:col>
      <xdr:colOff>471715</xdr:colOff>
      <xdr:row>11</xdr:row>
      <xdr:rowOff>58965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B727420-802C-4789-9066-4F52E7250E20}"/>
            </a:ext>
          </a:extLst>
        </xdr:cNvPr>
        <xdr:cNvSpPr/>
      </xdr:nvSpPr>
      <xdr:spPr>
        <a:xfrm>
          <a:off x="6001884" y="171225"/>
          <a:ext cx="4266974" cy="193334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lang="fr-FR" sz="1100">
              <a:solidFill>
                <a:schemeClr val="tx1"/>
              </a:solidFill>
            </a:rPr>
            <a:t>Vous</a:t>
          </a:r>
          <a:r>
            <a:rPr lang="fr-FR" sz="1100" baseline="0">
              <a:solidFill>
                <a:schemeClr val="tx1"/>
              </a:solidFill>
            </a:rPr>
            <a:t> voilà dans la peau d'un journaliste ! Analysez et commentez les chiffres ci-dessus en vous servant de vos connaissances générales, et de votre expertise sur les pourcentages !</a:t>
          </a:r>
        </a:p>
      </xdr:txBody>
    </xdr:sp>
    <xdr:clientData/>
  </xdr:twoCellAnchor>
  <xdr:twoCellAnchor editAs="oneCell">
    <xdr:from>
      <xdr:col>8</xdr:col>
      <xdr:colOff>569516</xdr:colOff>
      <xdr:row>1</xdr:row>
      <xdr:rowOff>184379</xdr:rowOff>
    </xdr:from>
    <xdr:to>
      <xdr:col>11</xdr:col>
      <xdr:colOff>134937</xdr:colOff>
      <xdr:row>8</xdr:row>
      <xdr:rowOff>140721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E6089BD-075F-4F0A-934A-7DDC31170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659" y="370343"/>
          <a:ext cx="1851421" cy="12580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164170</xdr:colOff>
      <xdr:row>1</xdr:row>
      <xdr:rowOff>117708</xdr:rowOff>
    </xdr:from>
    <xdr:to>
      <xdr:col>13</xdr:col>
      <xdr:colOff>511097</xdr:colOff>
      <xdr:row>6</xdr:row>
      <xdr:rowOff>18586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F14BCC5-A45D-79E5-B0DC-5E42730B8E59}"/>
            </a:ext>
          </a:extLst>
        </xdr:cNvPr>
        <xdr:cNvSpPr/>
      </xdr:nvSpPr>
      <xdr:spPr>
        <a:xfrm>
          <a:off x="9128511" y="576147"/>
          <a:ext cx="1108927" cy="81465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lang="fr-FR" sz="1100"/>
            <a:t>Tu as compris</a:t>
          </a:r>
          <a:r>
            <a:rPr lang="fr-FR" sz="1100" baseline="0"/>
            <a:t> ?</a:t>
          </a:r>
        </a:p>
        <a:p>
          <a:pPr algn="ctr"/>
          <a:r>
            <a:rPr lang="fr-FR" sz="1100" baseline="0"/>
            <a:t>Bravo !!</a:t>
          </a:r>
          <a:endParaRPr lang="fr-FR" sz="1100"/>
        </a:p>
      </xdr:txBody>
    </xdr:sp>
    <xdr:clientData/>
  </xdr:twoCellAnchor>
  <xdr:twoCellAnchor>
    <xdr:from>
      <xdr:col>1</xdr:col>
      <xdr:colOff>421105</xdr:colOff>
      <xdr:row>0</xdr:row>
      <xdr:rowOff>173789</xdr:rowOff>
    </xdr:from>
    <xdr:to>
      <xdr:col>3</xdr:col>
      <xdr:colOff>357605</xdr:colOff>
      <xdr:row>0</xdr:row>
      <xdr:rowOff>434474</xdr:rowOff>
    </xdr:to>
    <xdr:sp macro="" textlink="">
      <xdr:nvSpPr>
        <xdr:cNvPr id="2" name="Flèche : courbe vers le bas 1">
          <a:extLst>
            <a:ext uri="{FF2B5EF4-FFF2-40B4-BE49-F238E27FC236}">
              <a16:creationId xmlns:a16="http://schemas.microsoft.com/office/drawing/2014/main" id="{55DC5C02-650F-475E-0948-776DE742952D}"/>
            </a:ext>
          </a:extLst>
        </xdr:cNvPr>
        <xdr:cNvSpPr/>
      </xdr:nvSpPr>
      <xdr:spPr>
        <a:xfrm>
          <a:off x="1183105" y="173789"/>
          <a:ext cx="1460500" cy="260685"/>
        </a:xfrm>
        <a:prstGeom prst="curvedDownArrow">
          <a:avLst>
            <a:gd name="adj1" fmla="val 17428"/>
            <a:gd name="adj2" fmla="val 50000"/>
            <a:gd name="adj3" fmla="val 3653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573504</xdr:colOff>
      <xdr:row>0</xdr:row>
      <xdr:rowOff>189162</xdr:rowOff>
    </xdr:from>
    <xdr:to>
      <xdr:col>7</xdr:col>
      <xdr:colOff>326189</xdr:colOff>
      <xdr:row>0</xdr:row>
      <xdr:rowOff>449847</xdr:rowOff>
    </xdr:to>
    <xdr:sp macro="" textlink="">
      <xdr:nvSpPr>
        <xdr:cNvPr id="5" name="Flèche : courbe vers le bas 4">
          <a:extLst>
            <a:ext uri="{FF2B5EF4-FFF2-40B4-BE49-F238E27FC236}">
              <a16:creationId xmlns:a16="http://schemas.microsoft.com/office/drawing/2014/main" id="{8856DD15-0061-4706-8B6E-8BDF02A084D4}"/>
            </a:ext>
          </a:extLst>
        </xdr:cNvPr>
        <xdr:cNvSpPr/>
      </xdr:nvSpPr>
      <xdr:spPr>
        <a:xfrm>
          <a:off x="4022557" y="189162"/>
          <a:ext cx="1460500" cy="260685"/>
        </a:xfrm>
        <a:prstGeom prst="curvedDownArrow">
          <a:avLst>
            <a:gd name="adj1" fmla="val 17428"/>
            <a:gd name="adj2" fmla="val 50000"/>
            <a:gd name="adj3" fmla="val 3653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484323</xdr:colOff>
      <xdr:row>0</xdr:row>
      <xdr:rowOff>199110</xdr:rowOff>
    </xdr:from>
    <xdr:to>
      <xdr:col>11</xdr:col>
      <xdr:colOff>422666</xdr:colOff>
      <xdr:row>1</xdr:row>
      <xdr:rowOff>2380</xdr:rowOff>
    </xdr:to>
    <xdr:sp macro="" textlink="">
      <xdr:nvSpPr>
        <xdr:cNvPr id="3" name="Flèche : courbe vers le bas 2">
          <a:extLst>
            <a:ext uri="{FF2B5EF4-FFF2-40B4-BE49-F238E27FC236}">
              <a16:creationId xmlns:a16="http://schemas.microsoft.com/office/drawing/2014/main" id="{00165176-9A85-4F3B-AF6D-40A991F5A148}"/>
            </a:ext>
          </a:extLst>
        </xdr:cNvPr>
        <xdr:cNvSpPr/>
      </xdr:nvSpPr>
      <xdr:spPr>
        <a:xfrm>
          <a:off x="7162586" y="199110"/>
          <a:ext cx="1461266" cy="260685"/>
        </a:xfrm>
        <a:prstGeom prst="curvedDownArrow">
          <a:avLst>
            <a:gd name="adj1" fmla="val 17428"/>
            <a:gd name="adj2" fmla="val 50000"/>
            <a:gd name="adj3" fmla="val 36538"/>
          </a:avLst>
        </a:prstGeom>
        <a:effectLst>
          <a:glow rad="228600">
            <a:schemeClr val="accent1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  <a:effectLst>
              <a:glow rad="228600">
                <a:schemeClr val="accent1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 editAs="oneCell">
    <xdr:from>
      <xdr:col>12</xdr:col>
      <xdr:colOff>191375</xdr:colOff>
      <xdr:row>0</xdr:row>
      <xdr:rowOff>91725</xdr:rowOff>
    </xdr:from>
    <xdr:to>
      <xdr:col>13</xdr:col>
      <xdr:colOff>396489</xdr:colOff>
      <xdr:row>4</xdr:row>
      <xdr:rowOff>99192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5671D4F-2EBA-F105-DCD6-CEE52F1FC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148" b="90164" l="6867" r="93991">
                      <a14:foregroundMark x1="65236" y1="12295" x2="63948" y2="9016"/>
                      <a14:foregroundMark x1="26609" y1="11475" x2="26609" y2="11475"/>
                      <a14:foregroundMark x1="8584" y1="40164" x2="7296" y2="40164"/>
                      <a14:foregroundMark x1="91845" y1="65164" x2="85837" y2="52459"/>
                      <a14:foregroundMark x1="92275" y1="34016" x2="92275" y2="34016"/>
                      <a14:foregroundMark x1="41202" y1="90164" x2="58798" y2="86475"/>
                      <a14:foregroundMark x1="41631" y1="58607" x2="57082" y2="44672"/>
                      <a14:foregroundMark x1="27468" y1="11066" x2="27468" y2="11066"/>
                      <a14:foregroundMark x1="12704" y1="8197" x2="12876" y2="8607"/>
                      <a14:foregroundMark x1="12533" y1="7787" x2="12704" y2="8197"/>
                      <a14:foregroundMark x1="12361" y1="7377" x2="12533" y2="7787"/>
                      <a14:foregroundMark x1="12189" y1="6967" x2="12361" y2="7377"/>
                      <a14:foregroundMark x1="12017" y1="6557" x2="12189" y2="6967"/>
                      <a14:foregroundMark x1="93991" y1="31967" x2="93991" y2="31967"/>
                      <a14:foregroundMark x1="45494" y1="57377" x2="57940" y2="43443"/>
                      <a14:foregroundMark x1="43777" y1="50820" x2="58369" y2="61475"/>
                      <a14:foregroundMark x1="48927" y1="64754" x2="44635" y2="63525"/>
                      <a14:foregroundMark x1="47210" y1="61066" x2="47210" y2="61066"/>
                      <a14:foregroundMark x1="49356" y1="61475" x2="47639" y2="54918"/>
                      <a14:foregroundMark x1="42918" y1="57377" x2="42060" y2="55328"/>
                      <a14:foregroundMark x1="57511" y1="67213" x2="48927" y2="65164"/>
                      <a14:foregroundMark x1="52790" y1="60656" x2="55794" y2="63115"/>
                      <a14:backgroundMark x1="32618" y1="27459" x2="48927" y2="24590"/>
                      <a14:backgroundMark x1="19313" y1="8607" x2="19313" y2="8607"/>
                      <a14:backgroundMark x1="20172" y1="8197" x2="20172" y2="8197"/>
                      <a14:backgroundMark x1="20601" y1="6148" x2="20601" y2="6148"/>
                      <a14:backgroundMark x1="20601" y1="7377" x2="20601" y2="7377"/>
                      <a14:backgroundMark x1="19742" y1="7377" x2="18884" y2="6557"/>
                      <a14:backgroundMark x1="21030" y1="8197" x2="19313" y2="6148"/>
                      <a14:backgroundMark x1="9871" y1="6967" x2="9871" y2="6967"/>
                      <a14:backgroundMark x1="10730" y1="7377" x2="10730" y2="7377"/>
                      <a14:backgroundMark x1="10300" y1="7787" x2="10300" y2="7787"/>
                      <a14:backgroundMark x1="10730" y1="6557" x2="10730" y2="6557"/>
                      <a14:backgroundMark x1="26180" y1="11066" x2="26180" y2="11066"/>
                      <a14:backgroundMark x1="11159" y1="8197" x2="11159" y2="8197"/>
                      <a14:backgroundMark x1="26609" y1="11475" x2="26609" y2="1147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 rot="20858665">
          <a:off x="9155716" y="91725"/>
          <a:ext cx="967114" cy="1014174"/>
        </a:xfrm>
        <a:prstGeom prst="rect">
          <a:avLst/>
        </a:prstGeom>
        <a:effectLst>
          <a:glow rad="101600">
            <a:schemeClr val="accent1">
              <a:satMod val="175000"/>
              <a:alpha val="40000"/>
            </a:scheme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atlasocio.com/classements/demographie/population/classement-continents-par-population_2000.php" TargetMode="External"/><Relationship Id="rId1" Type="http://schemas.openxmlformats.org/officeDocument/2006/relationships/hyperlink" Target="https://www.ined.fr/fr/tout-savoir-population/chiffres/projections-mondiales/projections-par-continent/" TargetMode="External"/><Relationship Id="rId4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392E-BCB4-40B3-92BB-B63660858EF8}">
  <sheetPr>
    <tabColor rgb="FFFF0000"/>
  </sheetPr>
  <dimension ref="A1:C6"/>
  <sheetViews>
    <sheetView tabSelected="1" zoomScale="210" zoomScaleNormal="210" workbookViewId="0">
      <selection activeCell="D6" sqref="D6"/>
    </sheetView>
  </sheetViews>
  <sheetFormatPr baseColWidth="10" defaultRowHeight="14.5" x14ac:dyDescent="0.35"/>
  <cols>
    <col min="2" max="2" width="15.54296875" bestFit="1" customWidth="1"/>
    <col min="3" max="3" width="10.90625" style="8"/>
  </cols>
  <sheetData>
    <row r="1" spans="1:3" x14ac:dyDescent="0.35">
      <c r="A1" s="1" t="s">
        <v>17</v>
      </c>
      <c r="B1" s="1" t="s">
        <v>18</v>
      </c>
      <c r="C1" s="9" t="s">
        <v>16</v>
      </c>
    </row>
    <row r="2" spans="1:3" x14ac:dyDescent="0.35">
      <c r="A2" t="s">
        <v>19</v>
      </c>
      <c r="B2">
        <v>1383</v>
      </c>
      <c r="C2"/>
    </row>
    <row r="3" spans="1:3" x14ac:dyDescent="0.35">
      <c r="A3" t="s">
        <v>20</v>
      </c>
      <c r="B3">
        <v>1370</v>
      </c>
      <c r="C3"/>
    </row>
    <row r="4" spans="1:3" x14ac:dyDescent="0.35">
      <c r="A4" t="s">
        <v>21</v>
      </c>
      <c r="B4">
        <v>1885</v>
      </c>
      <c r="C4"/>
    </row>
    <row r="5" spans="1:3" x14ac:dyDescent="0.35">
      <c r="A5" t="s">
        <v>22</v>
      </c>
      <c r="B5">
        <v>769</v>
      </c>
      <c r="C5"/>
    </row>
    <row r="6" spans="1:3" x14ac:dyDescent="0.35">
      <c r="C6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04358-9C64-4D85-B07C-B0F070F6989C}">
  <dimension ref="A1:E3"/>
  <sheetViews>
    <sheetView zoomScale="170" zoomScaleNormal="170" workbookViewId="0">
      <selection activeCell="E7" sqref="E7"/>
    </sheetView>
  </sheetViews>
  <sheetFormatPr baseColWidth="10" defaultRowHeight="14.5" x14ac:dyDescent="0.35"/>
  <cols>
    <col min="2" max="3" width="10.81640625" bestFit="1" customWidth="1"/>
    <col min="4" max="4" width="16.54296875" bestFit="1" customWidth="1"/>
    <col min="5" max="5" width="17" bestFit="1" customWidth="1"/>
  </cols>
  <sheetData>
    <row r="1" spans="1:5" x14ac:dyDescent="0.35">
      <c r="A1" s="30"/>
      <c r="B1" s="26" t="s">
        <v>55</v>
      </c>
      <c r="C1" s="26" t="s">
        <v>56</v>
      </c>
      <c r="D1" s="26" t="s">
        <v>58</v>
      </c>
      <c r="E1" s="26" t="s">
        <v>57</v>
      </c>
    </row>
    <row r="2" spans="1:5" x14ac:dyDescent="0.35">
      <c r="A2" s="27" t="s">
        <v>53</v>
      </c>
      <c r="B2" s="29">
        <v>1500</v>
      </c>
      <c r="C2" s="29">
        <v>1600</v>
      </c>
      <c r="D2" s="31">
        <f>C2-B2</f>
        <v>100</v>
      </c>
      <c r="E2" s="28"/>
    </row>
    <row r="3" spans="1:5" x14ac:dyDescent="0.35">
      <c r="A3" s="27" t="s">
        <v>54</v>
      </c>
      <c r="B3" s="29">
        <v>5000</v>
      </c>
      <c r="C3" s="29">
        <v>5200</v>
      </c>
      <c r="D3" s="31">
        <f>C3-B3</f>
        <v>200</v>
      </c>
      <c r="E3" s="2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D0A2-E501-44EE-99D7-69682F7916E6}">
  <dimension ref="A1:G10"/>
  <sheetViews>
    <sheetView zoomScale="120" zoomScaleNormal="120" workbookViewId="0">
      <selection activeCell="F3" sqref="F3"/>
    </sheetView>
  </sheetViews>
  <sheetFormatPr baseColWidth="10" defaultRowHeight="14.5" x14ac:dyDescent="0.35"/>
  <cols>
    <col min="1" max="1" width="13.453125" customWidth="1"/>
    <col min="2" max="2" width="23.1796875" style="5" customWidth="1"/>
    <col min="3" max="3" width="15.453125" style="37" customWidth="1"/>
    <col min="4" max="4" width="23.1796875" customWidth="1"/>
    <col min="5" max="5" width="13.54296875" style="37" bestFit="1" customWidth="1"/>
    <col min="6" max="6" width="30.90625" bestFit="1" customWidth="1"/>
    <col min="7" max="7" width="14.90625" customWidth="1"/>
  </cols>
  <sheetData>
    <row r="1" spans="1:7" x14ac:dyDescent="0.35">
      <c r="A1" s="1" t="s">
        <v>77</v>
      </c>
      <c r="B1" s="16" t="str">
        <f ca="1">"Audience "&amp;MROUND(YEAR(TODAY()),5)-10&amp;" (en millions)"</f>
        <v>Audience 2015 (en millions)</v>
      </c>
      <c r="C1" s="32" t="s">
        <v>82</v>
      </c>
      <c r="D1" s="16" t="str">
        <f ca="1">"Audience "&amp;MROUND(YEAR(TODAY()),5)&amp;" (en millions)"</f>
        <v>Audience 2025 (en millions)</v>
      </c>
      <c r="E1" s="32" t="s">
        <v>82</v>
      </c>
      <c r="F1" s="1" t="s">
        <v>135</v>
      </c>
      <c r="G1" s="1" t="s">
        <v>86</v>
      </c>
    </row>
    <row r="2" spans="1:7" x14ac:dyDescent="0.35">
      <c r="A2" t="s">
        <v>80</v>
      </c>
      <c r="B2" s="5">
        <v>784</v>
      </c>
      <c r="D2" s="5">
        <v>799</v>
      </c>
      <c r="F2" s="8"/>
      <c r="G2" s="38"/>
    </row>
    <row r="3" spans="1:7" x14ac:dyDescent="0.35">
      <c r="A3" t="s">
        <v>83</v>
      </c>
      <c r="B3" s="5">
        <v>202</v>
      </c>
      <c r="D3" s="5">
        <v>270</v>
      </c>
      <c r="F3" s="8"/>
      <c r="G3" s="38"/>
    </row>
    <row r="4" spans="1:7" x14ac:dyDescent="0.35">
      <c r="A4" t="s">
        <v>84</v>
      </c>
      <c r="B4" s="5">
        <v>754</v>
      </c>
      <c r="D4" s="5">
        <v>580</v>
      </c>
      <c r="F4" s="8"/>
      <c r="G4" s="38"/>
    </row>
    <row r="5" spans="1:7" x14ac:dyDescent="0.35">
      <c r="A5" t="s">
        <v>85</v>
      </c>
      <c r="B5" s="5">
        <v>238</v>
      </c>
      <c r="D5" s="5">
        <v>441</v>
      </c>
      <c r="F5" s="8"/>
      <c r="G5" s="38"/>
    </row>
    <row r="6" spans="1:7" x14ac:dyDescent="0.35">
      <c r="A6" t="s">
        <v>78</v>
      </c>
      <c r="B6" s="5">
        <v>388</v>
      </c>
      <c r="D6" s="5">
        <v>940</v>
      </c>
      <c r="F6" s="8"/>
      <c r="G6" s="38"/>
    </row>
    <row r="7" spans="1:7" x14ac:dyDescent="0.35">
      <c r="A7" t="s">
        <v>79</v>
      </c>
      <c r="B7" s="5">
        <v>604</v>
      </c>
      <c r="D7" s="5">
        <v>578</v>
      </c>
      <c r="F7" s="8"/>
      <c r="G7" s="38"/>
    </row>
    <row r="8" spans="1:7" x14ac:dyDescent="0.35">
      <c r="A8" t="s">
        <v>81</v>
      </c>
      <c r="B8" s="5">
        <v>125</v>
      </c>
      <c r="D8" s="5">
        <v>525</v>
      </c>
      <c r="F8" s="8"/>
      <c r="G8" s="38"/>
    </row>
    <row r="9" spans="1:7" x14ac:dyDescent="0.35">
      <c r="D9" s="5"/>
    </row>
    <row r="10" spans="1:7" x14ac:dyDescent="0.35">
      <c r="A10" t="s">
        <v>9</v>
      </c>
      <c r="B10" s="5">
        <f>SUM(B2:B8)</f>
        <v>3095</v>
      </c>
      <c r="D10" s="5">
        <f>SUM(D2:D8)</f>
        <v>4133</v>
      </c>
      <c r="F10" s="8"/>
      <c r="G10" s="38"/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8D8B6-4F2B-4899-AE58-800211F422DE}">
  <dimension ref="A1:E13"/>
  <sheetViews>
    <sheetView zoomScale="140" zoomScaleNormal="140" workbookViewId="0">
      <selection activeCell="E7" sqref="E7"/>
    </sheetView>
  </sheetViews>
  <sheetFormatPr baseColWidth="10" defaultRowHeight="14.5" x14ac:dyDescent="0.35"/>
  <cols>
    <col min="2" max="4" width="14" style="5" customWidth="1"/>
    <col min="5" max="5" width="19.6328125" customWidth="1"/>
  </cols>
  <sheetData>
    <row r="1" spans="1:5" x14ac:dyDescent="0.35">
      <c r="A1" s="1" t="s">
        <v>42</v>
      </c>
      <c r="B1" s="16" t="s">
        <v>43</v>
      </c>
      <c r="C1" s="16" t="s">
        <v>44</v>
      </c>
      <c r="D1" s="16" t="s">
        <v>45</v>
      </c>
    </row>
    <row r="2" spans="1:5" x14ac:dyDescent="0.35">
      <c r="A2" t="s">
        <v>49</v>
      </c>
      <c r="B2" s="25">
        <v>820</v>
      </c>
      <c r="C2" s="25">
        <v>1510</v>
      </c>
      <c r="D2" s="25">
        <v>2490</v>
      </c>
      <c r="E2" s="33"/>
    </row>
    <row r="3" spans="1:5" x14ac:dyDescent="0.35">
      <c r="A3" t="s">
        <v>48</v>
      </c>
      <c r="B3" s="25">
        <v>840</v>
      </c>
      <c r="C3" s="25">
        <v>1060</v>
      </c>
      <c r="D3" s="25">
        <v>1190</v>
      </c>
      <c r="E3" s="33"/>
    </row>
    <row r="4" spans="1:5" x14ac:dyDescent="0.35">
      <c r="A4" t="s">
        <v>50</v>
      </c>
      <c r="B4" s="25">
        <v>3730</v>
      </c>
      <c r="C4" s="25">
        <v>4825</v>
      </c>
      <c r="D4" s="25">
        <v>5290</v>
      </c>
      <c r="E4" s="33"/>
    </row>
    <row r="5" spans="1:5" x14ac:dyDescent="0.35">
      <c r="A5" t="s">
        <v>47</v>
      </c>
      <c r="B5" s="25">
        <v>725</v>
      </c>
      <c r="C5" s="25">
        <v>745</v>
      </c>
      <c r="D5" s="25">
        <v>710</v>
      </c>
      <c r="E5" s="33"/>
    </row>
    <row r="6" spans="1:5" x14ac:dyDescent="0.35">
      <c r="A6" t="s">
        <v>46</v>
      </c>
      <c r="B6" s="25">
        <v>30</v>
      </c>
      <c r="C6" s="25">
        <v>45</v>
      </c>
      <c r="D6" s="25">
        <v>55</v>
      </c>
      <c r="E6" s="33"/>
    </row>
    <row r="10" spans="1:5" x14ac:dyDescent="0.35">
      <c r="B10"/>
      <c r="C10"/>
      <c r="D10"/>
    </row>
    <row r="11" spans="1:5" x14ac:dyDescent="0.35">
      <c r="B11"/>
      <c r="C11"/>
      <c r="D11"/>
    </row>
    <row r="12" spans="1:5" x14ac:dyDescent="0.35">
      <c r="A12" t="s">
        <v>91</v>
      </c>
      <c r="B12" s="39" t="s">
        <v>92</v>
      </c>
      <c r="C12" s="39"/>
      <c r="D12" s="39"/>
    </row>
    <row r="13" spans="1:5" x14ac:dyDescent="0.35">
      <c r="B13" s="39" t="s">
        <v>51</v>
      </c>
      <c r="C13"/>
      <c r="D13"/>
    </row>
  </sheetData>
  <sortState xmlns:xlrd2="http://schemas.microsoft.com/office/spreadsheetml/2017/richdata2" ref="A2:D6">
    <sortCondition ref="A2:A6"/>
  </sortState>
  <hyperlinks>
    <hyperlink ref="B12" r:id="rId1" xr:uid="{F76AF5B1-464A-4C82-AE03-5B9DA182CED3}"/>
    <hyperlink ref="B13" r:id="rId2" location=":~:text=En%202000%2C%20l'Asie%20regroupe,%2C1%20milliards%20d'habitants." xr:uid="{7F7FA9A3-9F03-492E-AAD5-B10972B4820D}"/>
  </hyperlinks>
  <pageMargins left="0.7" right="0.7" top="0.75" bottom="0.75" header="0.3" footer="0.3"/>
  <pageSetup paperSize="9" orientation="portrait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864D0-0991-4306-AD1F-819DCEC8B546}">
  <dimension ref="A1:D6"/>
  <sheetViews>
    <sheetView zoomScale="190" zoomScaleNormal="190" workbookViewId="0">
      <selection activeCell="E8" sqref="E8"/>
    </sheetView>
  </sheetViews>
  <sheetFormatPr baseColWidth="10" defaultRowHeight="14.5" x14ac:dyDescent="0.35"/>
  <cols>
    <col min="2" max="4" width="14" style="5" customWidth="1"/>
  </cols>
  <sheetData>
    <row r="1" spans="1:4" x14ac:dyDescent="0.35">
      <c r="A1" s="1" t="s">
        <v>42</v>
      </c>
      <c r="B1" s="16" t="s">
        <v>43</v>
      </c>
      <c r="C1" s="16" t="s">
        <v>44</v>
      </c>
      <c r="D1" s="16" t="s">
        <v>45</v>
      </c>
    </row>
    <row r="2" spans="1:4" x14ac:dyDescent="0.35">
      <c r="A2" t="s">
        <v>49</v>
      </c>
      <c r="B2" s="25">
        <v>820</v>
      </c>
      <c r="C2" s="25">
        <v>1510</v>
      </c>
      <c r="D2" s="25">
        <v>2490</v>
      </c>
    </row>
    <row r="3" spans="1:4" x14ac:dyDescent="0.35">
      <c r="A3" t="s">
        <v>48</v>
      </c>
      <c r="B3" s="25">
        <v>840</v>
      </c>
      <c r="C3" s="25">
        <v>1060</v>
      </c>
      <c r="D3" s="25">
        <v>1190</v>
      </c>
    </row>
    <row r="4" spans="1:4" x14ac:dyDescent="0.35">
      <c r="A4" t="s">
        <v>50</v>
      </c>
      <c r="B4" s="25">
        <v>3730</v>
      </c>
      <c r="C4" s="25">
        <v>4825</v>
      </c>
      <c r="D4" s="25">
        <v>5290</v>
      </c>
    </row>
    <row r="5" spans="1:4" x14ac:dyDescent="0.35">
      <c r="A5" t="s">
        <v>47</v>
      </c>
      <c r="B5" s="25">
        <v>725</v>
      </c>
      <c r="C5" s="25">
        <v>745</v>
      </c>
      <c r="D5" s="25">
        <v>710</v>
      </c>
    </row>
    <row r="6" spans="1:4" x14ac:dyDescent="0.35">
      <c r="A6" t="s">
        <v>46</v>
      </c>
      <c r="B6" s="25">
        <v>30</v>
      </c>
      <c r="C6" s="25">
        <v>45</v>
      </c>
      <c r="D6" s="25">
        <v>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6730-5E44-44F2-BCE9-51719E5DFA3D}">
  <dimension ref="A1:A61"/>
  <sheetViews>
    <sheetView workbookViewId="0">
      <selection activeCell="I11" sqref="I11"/>
    </sheetView>
  </sheetViews>
  <sheetFormatPr baseColWidth="10" defaultRowHeight="14.5" x14ac:dyDescent="0.35"/>
  <sheetData>
    <row r="1" spans="1:1" x14ac:dyDescent="0.35">
      <c r="A1" t="s">
        <v>93</v>
      </c>
    </row>
    <row r="3" spans="1:1" x14ac:dyDescent="0.35">
      <c r="A3" t="s">
        <v>94</v>
      </c>
    </row>
    <row r="4" spans="1:1" x14ac:dyDescent="0.35">
      <c r="A4" t="s">
        <v>95</v>
      </c>
    </row>
    <row r="6" spans="1:1" x14ac:dyDescent="0.35">
      <c r="A6" t="s">
        <v>96</v>
      </c>
    </row>
    <row r="7" spans="1:1" x14ac:dyDescent="0.35">
      <c r="A7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2" spans="1:1" x14ac:dyDescent="0.35">
      <c r="A12" t="s">
        <v>100</v>
      </c>
    </row>
    <row r="13" spans="1:1" x14ac:dyDescent="0.35">
      <c r="A13" t="s">
        <v>101</v>
      </c>
    </row>
    <row r="15" spans="1:1" x14ac:dyDescent="0.35">
      <c r="A15" t="s">
        <v>102</v>
      </c>
    </row>
    <row r="16" spans="1:1" x14ac:dyDescent="0.35">
      <c r="A16" t="s">
        <v>103</v>
      </c>
    </row>
    <row r="17" spans="1:1" x14ac:dyDescent="0.35">
      <c r="A17" t="s">
        <v>104</v>
      </c>
    </row>
    <row r="19" spans="1:1" x14ac:dyDescent="0.35">
      <c r="A19" t="s">
        <v>105</v>
      </c>
    </row>
    <row r="20" spans="1:1" x14ac:dyDescent="0.35">
      <c r="A20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5" spans="1:1" x14ac:dyDescent="0.35">
      <c r="A25" t="s">
        <v>109</v>
      </c>
    </row>
    <row r="26" spans="1:1" x14ac:dyDescent="0.35">
      <c r="A26" t="s">
        <v>110</v>
      </c>
    </row>
    <row r="28" spans="1:1" x14ac:dyDescent="0.35">
      <c r="A28" t="s">
        <v>111</v>
      </c>
    </row>
    <row r="29" spans="1:1" x14ac:dyDescent="0.35">
      <c r="A29" t="s">
        <v>112</v>
      </c>
    </row>
    <row r="31" spans="1:1" x14ac:dyDescent="0.35">
      <c r="A31" t="s">
        <v>113</v>
      </c>
    </row>
    <row r="32" spans="1:1" x14ac:dyDescent="0.35">
      <c r="A32" t="s">
        <v>114</v>
      </c>
    </row>
    <row r="34" spans="1:1" x14ac:dyDescent="0.35">
      <c r="A34" t="s">
        <v>115</v>
      </c>
    </row>
    <row r="35" spans="1:1" x14ac:dyDescent="0.35">
      <c r="A35" t="s">
        <v>116</v>
      </c>
    </row>
    <row r="37" spans="1:1" x14ac:dyDescent="0.35">
      <c r="A37" t="s">
        <v>117</v>
      </c>
    </row>
    <row r="38" spans="1:1" x14ac:dyDescent="0.35">
      <c r="A38" t="s">
        <v>118</v>
      </c>
    </row>
    <row r="40" spans="1:1" x14ac:dyDescent="0.35">
      <c r="A40" t="s">
        <v>119</v>
      </c>
    </row>
    <row r="41" spans="1:1" x14ac:dyDescent="0.35">
      <c r="A41" t="s">
        <v>120</v>
      </c>
    </row>
    <row r="43" spans="1:1" x14ac:dyDescent="0.35">
      <c r="A43" t="s">
        <v>121</v>
      </c>
    </row>
    <row r="44" spans="1:1" x14ac:dyDescent="0.35">
      <c r="A44" t="s">
        <v>122</v>
      </c>
    </row>
    <row r="46" spans="1:1" x14ac:dyDescent="0.35">
      <c r="A46" t="s">
        <v>123</v>
      </c>
    </row>
    <row r="47" spans="1:1" x14ac:dyDescent="0.35">
      <c r="A47" t="s">
        <v>124</v>
      </c>
    </row>
    <row r="49" spans="1:1" x14ac:dyDescent="0.35">
      <c r="A49" t="s">
        <v>125</v>
      </c>
    </row>
    <row r="50" spans="1:1" x14ac:dyDescent="0.35">
      <c r="A50" t="s">
        <v>126</v>
      </c>
    </row>
    <row r="52" spans="1:1" x14ac:dyDescent="0.35">
      <c r="A52" t="s">
        <v>127</v>
      </c>
    </row>
    <row r="53" spans="1:1" x14ac:dyDescent="0.35">
      <c r="A53" t="s">
        <v>128</v>
      </c>
    </row>
    <row r="54" spans="1:1" x14ac:dyDescent="0.35">
      <c r="A54" t="s">
        <v>129</v>
      </c>
    </row>
    <row r="56" spans="1:1" x14ac:dyDescent="0.35">
      <c r="A56" t="s">
        <v>130</v>
      </c>
    </row>
    <row r="57" spans="1:1" x14ac:dyDescent="0.35">
      <c r="A57" t="s">
        <v>131</v>
      </c>
    </row>
    <row r="58" spans="1:1" x14ac:dyDescent="0.35">
      <c r="A58" t="s">
        <v>132</v>
      </c>
    </row>
    <row r="60" spans="1:1" x14ac:dyDescent="0.35">
      <c r="A60" t="s">
        <v>133</v>
      </c>
    </row>
    <row r="61" spans="1:1" x14ac:dyDescent="0.35">
      <c r="A61" t="s">
        <v>134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5F34-1170-4452-8A99-3D01D070C161}">
  <dimension ref="A1:L10"/>
  <sheetViews>
    <sheetView topLeftCell="H1" zoomScale="205" zoomScaleNormal="205" workbookViewId="0">
      <selection activeCell="L7" sqref="L7"/>
    </sheetView>
  </sheetViews>
  <sheetFormatPr baseColWidth="10" defaultRowHeight="14.5" x14ac:dyDescent="0.35"/>
  <cols>
    <col min="5" max="5" width="5.7265625" customWidth="1"/>
    <col min="6" max="6" width="13.54296875" customWidth="1"/>
  </cols>
  <sheetData>
    <row r="1" spans="1:12" ht="36" customHeight="1" x14ac:dyDescent="0.35">
      <c r="A1" s="43" t="s">
        <v>143</v>
      </c>
      <c r="F1" s="45" t="s">
        <v>147</v>
      </c>
      <c r="G1" s="44" t="s">
        <v>144</v>
      </c>
      <c r="J1" s="43" t="s">
        <v>148</v>
      </c>
    </row>
    <row r="2" spans="1:12" x14ac:dyDescent="0.35">
      <c r="A2" s="40"/>
      <c r="B2" s="41">
        <v>1</v>
      </c>
      <c r="C2" s="41">
        <v>0.2</v>
      </c>
      <c r="D2" s="41">
        <f>B2+C2</f>
        <v>1.2</v>
      </c>
      <c r="F2" s="5" t="s">
        <v>145</v>
      </c>
      <c r="G2" s="7">
        <f>100%+20%</f>
        <v>1.2</v>
      </c>
      <c r="J2" s="5" t="s">
        <v>145</v>
      </c>
      <c r="K2" s="46">
        <f>100%+5.5%</f>
        <v>1.0549999999999999</v>
      </c>
      <c r="L2" s="5"/>
    </row>
    <row r="3" spans="1:12" x14ac:dyDescent="0.35">
      <c r="A3" s="1" t="s">
        <v>61</v>
      </c>
      <c r="B3" s="16" t="s">
        <v>136</v>
      </c>
      <c r="C3" s="42">
        <v>0.2</v>
      </c>
      <c r="D3" s="16" t="s">
        <v>137</v>
      </c>
      <c r="F3" s="16" t="s">
        <v>137</v>
      </c>
      <c r="G3" s="16"/>
      <c r="H3" s="16" t="s">
        <v>146</v>
      </c>
      <c r="J3" s="16" t="s">
        <v>137</v>
      </c>
      <c r="K3" s="16"/>
      <c r="L3" s="16" t="s">
        <v>146</v>
      </c>
    </row>
    <row r="4" spans="1:12" x14ac:dyDescent="0.35">
      <c r="A4" t="s">
        <v>138</v>
      </c>
      <c r="B4" s="17">
        <v>100</v>
      </c>
      <c r="C4" s="17">
        <f>B4*$C$3</f>
        <v>20</v>
      </c>
      <c r="D4" s="17">
        <f>B4+C4</f>
        <v>120</v>
      </c>
      <c r="F4" s="17">
        <f>B4*G2</f>
        <v>120</v>
      </c>
      <c r="G4" s="5"/>
      <c r="H4" s="17">
        <f>F4/G2</f>
        <v>100</v>
      </c>
      <c r="J4" s="17">
        <v>100</v>
      </c>
      <c r="K4" s="5"/>
      <c r="L4" s="17">
        <f>J4/K2</f>
        <v>94.786729857819907</v>
      </c>
    </row>
    <row r="5" spans="1:12" x14ac:dyDescent="0.35">
      <c r="A5" t="s">
        <v>139</v>
      </c>
      <c r="B5" s="17">
        <v>394</v>
      </c>
      <c r="C5" s="17">
        <f>B5*$C$3</f>
        <v>78.800000000000011</v>
      </c>
      <c r="D5" s="17">
        <f>B5+C5</f>
        <v>472.8</v>
      </c>
      <c r="F5" s="17">
        <f>B5*G2</f>
        <v>472.79999999999995</v>
      </c>
      <c r="G5" s="5"/>
      <c r="H5" s="17">
        <f>F5/G2</f>
        <v>394</v>
      </c>
      <c r="J5" s="17">
        <v>900</v>
      </c>
      <c r="L5" s="17">
        <f>J5/1.055</f>
        <v>853.08056872037923</v>
      </c>
    </row>
    <row r="6" spans="1:12" x14ac:dyDescent="0.35">
      <c r="A6" t="s">
        <v>140</v>
      </c>
      <c r="B6" s="17">
        <v>400</v>
      </c>
      <c r="C6" s="17">
        <f>B6*$C$3</f>
        <v>80</v>
      </c>
      <c r="D6" s="17">
        <f>B6+C6</f>
        <v>480</v>
      </c>
    </row>
    <row r="7" spans="1:12" x14ac:dyDescent="0.35">
      <c r="A7" t="s">
        <v>141</v>
      </c>
      <c r="B7" s="17">
        <v>76</v>
      </c>
      <c r="C7" s="17">
        <f>B7*$C$3</f>
        <v>15.200000000000001</v>
      </c>
      <c r="D7" s="17">
        <f>B7+C7</f>
        <v>91.2</v>
      </c>
    </row>
    <row r="8" spans="1:12" x14ac:dyDescent="0.35">
      <c r="A8" t="s">
        <v>142</v>
      </c>
      <c r="B8" s="17">
        <v>910</v>
      </c>
      <c r="C8" s="17">
        <f>B8*$C$3</f>
        <v>182</v>
      </c>
      <c r="D8" s="17">
        <f>B8+C8</f>
        <v>1092</v>
      </c>
    </row>
    <row r="10" spans="1:12" x14ac:dyDescent="0.35">
      <c r="F10" t="s">
        <v>149</v>
      </c>
    </row>
  </sheetData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DE59-F05C-42C8-965A-00B25E84B285}">
  <dimension ref="A1:C8"/>
  <sheetViews>
    <sheetView zoomScale="130" zoomScaleNormal="130" workbookViewId="0">
      <selection activeCell="C17" sqref="C17"/>
    </sheetView>
  </sheetViews>
  <sheetFormatPr baseColWidth="10" defaultColWidth="8.81640625" defaultRowHeight="14.5" x14ac:dyDescent="0.35"/>
  <cols>
    <col min="1" max="1" width="12.81640625" customWidth="1"/>
    <col min="2" max="2" width="12" customWidth="1"/>
    <col min="3" max="3" width="22.6328125" style="8" customWidth="1"/>
    <col min="5" max="5" width="10.36328125" customWidth="1"/>
    <col min="6" max="6" width="10.1796875" customWidth="1"/>
  </cols>
  <sheetData>
    <row r="1" spans="1:3" x14ac:dyDescent="0.35">
      <c r="A1" s="1" t="s">
        <v>7</v>
      </c>
      <c r="B1" s="1" t="s">
        <v>8</v>
      </c>
      <c r="C1" s="9" t="s">
        <v>10</v>
      </c>
    </row>
    <row r="2" spans="1:3" x14ac:dyDescent="0.35">
      <c r="A2" t="s">
        <v>0</v>
      </c>
      <c r="B2">
        <v>93</v>
      </c>
    </row>
    <row r="3" spans="1:3" x14ac:dyDescent="0.35">
      <c r="A3" t="s">
        <v>1</v>
      </c>
      <c r="B3">
        <v>55</v>
      </c>
    </row>
    <row r="4" spans="1:3" x14ac:dyDescent="0.35">
      <c r="A4" t="s">
        <v>2</v>
      </c>
      <c r="B4">
        <v>13</v>
      </c>
    </row>
    <row r="5" spans="1:3" x14ac:dyDescent="0.35">
      <c r="A5" t="s">
        <v>3</v>
      </c>
      <c r="B5">
        <v>83</v>
      </c>
    </row>
    <row r="6" spans="1:3" x14ac:dyDescent="0.35">
      <c r="A6" t="s">
        <v>4</v>
      </c>
      <c r="B6">
        <v>24</v>
      </c>
    </row>
    <row r="7" spans="1:3" x14ac:dyDescent="0.35">
      <c r="A7" t="s">
        <v>5</v>
      </c>
      <c r="B7">
        <v>77</v>
      </c>
    </row>
    <row r="8" spans="1:3" x14ac:dyDescent="0.35">
      <c r="A8" t="s">
        <v>6</v>
      </c>
      <c r="B8">
        <v>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A150F-B51A-4E59-AD84-52805FF9FB13}">
  <dimension ref="A1:H3"/>
  <sheetViews>
    <sheetView zoomScale="190" zoomScaleNormal="190" workbookViewId="0">
      <selection activeCell="B5" sqref="B5"/>
    </sheetView>
  </sheetViews>
  <sheetFormatPr baseColWidth="10" defaultColWidth="10.90625" defaultRowHeight="14.5" x14ac:dyDescent="0.35"/>
  <cols>
    <col min="1" max="1" width="10.90625" style="11"/>
    <col min="2" max="2" width="6.36328125" style="11" bestFit="1" customWidth="1"/>
    <col min="3" max="3" width="5.81640625" style="11" bestFit="1" customWidth="1"/>
    <col min="4" max="4" width="5.6328125" style="11" bestFit="1" customWidth="1"/>
    <col min="5" max="5" width="6.1796875" style="11" bestFit="1" customWidth="1"/>
    <col min="6" max="6" width="8.1796875" style="11" customWidth="1"/>
    <col min="7" max="7" width="8.36328125" style="11" customWidth="1"/>
    <col min="8" max="8" width="4.6328125" style="11" bestFit="1" customWidth="1"/>
    <col min="9" max="16384" width="10.90625" style="11"/>
  </cols>
  <sheetData>
    <row r="1" spans="1:8" ht="29" x14ac:dyDescent="0.35">
      <c r="A1" s="14" t="s">
        <v>24</v>
      </c>
      <c r="B1" s="15" t="s">
        <v>27</v>
      </c>
      <c r="C1" s="15" t="s">
        <v>26</v>
      </c>
      <c r="D1" s="15" t="s">
        <v>28</v>
      </c>
      <c r="E1" s="15" t="s">
        <v>89</v>
      </c>
      <c r="F1" s="15" t="s">
        <v>90</v>
      </c>
      <c r="G1" s="15" t="s">
        <v>59</v>
      </c>
      <c r="H1" s="15" t="s">
        <v>9</v>
      </c>
    </row>
    <row r="2" spans="1:8" x14ac:dyDescent="0.35">
      <c r="A2" s="11" t="s">
        <v>23</v>
      </c>
      <c r="B2" s="11">
        <v>133</v>
      </c>
      <c r="C2" s="11">
        <v>69</v>
      </c>
      <c r="D2" s="11">
        <v>58</v>
      </c>
      <c r="E2" s="11">
        <v>2</v>
      </c>
      <c r="F2" s="11">
        <v>25</v>
      </c>
      <c r="G2" s="11">
        <v>70</v>
      </c>
      <c r="H2" s="12"/>
    </row>
    <row r="3" spans="1:8" ht="29" x14ac:dyDescent="0.35">
      <c r="A3" s="10" t="s">
        <v>25</v>
      </c>
      <c r="B3" s="13"/>
      <c r="C3" s="13"/>
      <c r="D3" s="13"/>
      <c r="E3" s="13"/>
      <c r="F3" s="13"/>
      <c r="G3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5A951-C591-4A01-B682-E1CE7907CB17}">
  <dimension ref="A1:C8"/>
  <sheetViews>
    <sheetView zoomScale="160" zoomScaleNormal="160" workbookViewId="0">
      <selection activeCell="B10" sqref="B10"/>
    </sheetView>
  </sheetViews>
  <sheetFormatPr baseColWidth="10" defaultRowHeight="14.5" x14ac:dyDescent="0.35"/>
  <cols>
    <col min="2" max="2" width="19.90625" style="5" bestFit="1" customWidth="1"/>
    <col min="3" max="3" width="13.81640625" style="6" customWidth="1"/>
  </cols>
  <sheetData>
    <row r="1" spans="1:3" x14ac:dyDescent="0.35">
      <c r="A1" s="1" t="s">
        <v>32</v>
      </c>
      <c r="B1" s="16" t="s">
        <v>33</v>
      </c>
      <c r="C1" s="36" t="s">
        <v>34</v>
      </c>
    </row>
    <row r="2" spans="1:3" x14ac:dyDescent="0.35">
      <c r="A2" t="s">
        <v>30</v>
      </c>
      <c r="B2" s="5">
        <v>72</v>
      </c>
      <c r="C2"/>
    </row>
    <row r="3" spans="1:3" x14ac:dyDescent="0.35">
      <c r="A3" t="s">
        <v>29</v>
      </c>
      <c r="B3" s="5">
        <v>43</v>
      </c>
      <c r="C3"/>
    </row>
    <row r="4" spans="1:3" x14ac:dyDescent="0.35">
      <c r="A4" t="s">
        <v>88</v>
      </c>
      <c r="B4" s="5">
        <v>20</v>
      </c>
      <c r="C4"/>
    </row>
    <row r="5" spans="1:3" x14ac:dyDescent="0.35">
      <c r="A5" t="s">
        <v>31</v>
      </c>
      <c r="B5" s="5">
        <v>74</v>
      </c>
      <c r="C5"/>
    </row>
    <row r="6" spans="1:3" x14ac:dyDescent="0.35">
      <c r="A6" t="s">
        <v>35</v>
      </c>
      <c r="B6" s="5">
        <v>64</v>
      </c>
      <c r="C6"/>
    </row>
    <row r="7" spans="1:3" x14ac:dyDescent="0.35">
      <c r="A7" t="s">
        <v>87</v>
      </c>
      <c r="B7" s="5">
        <v>22</v>
      </c>
      <c r="C7"/>
    </row>
    <row r="8" spans="1:3" x14ac:dyDescent="0.35">
      <c r="C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982B7-8E05-460A-99C3-0BC322FE61B2}">
  <sheetPr>
    <tabColor rgb="FF00B050"/>
  </sheetPr>
  <dimension ref="A1:M11"/>
  <sheetViews>
    <sheetView zoomScale="150" zoomScaleNormal="150" workbookViewId="0">
      <selection activeCell="D9" sqref="D9"/>
    </sheetView>
  </sheetViews>
  <sheetFormatPr baseColWidth="10" defaultRowHeight="14.5" x14ac:dyDescent="0.35"/>
  <cols>
    <col min="1" max="1" width="17.1796875" customWidth="1"/>
    <col min="2" max="2" width="10.90625" style="5"/>
    <col min="3" max="3" width="14.1796875" style="5" customWidth="1"/>
    <col min="4" max="4" width="14.54296875" style="21" customWidth="1"/>
  </cols>
  <sheetData>
    <row r="1" spans="1:13" x14ac:dyDescent="0.35">
      <c r="A1" s="1" t="s">
        <v>36</v>
      </c>
      <c r="B1" s="16">
        <v>2020</v>
      </c>
      <c r="C1" s="16">
        <v>2021</v>
      </c>
      <c r="D1" s="20" t="s">
        <v>41</v>
      </c>
    </row>
    <row r="2" spans="1:13" x14ac:dyDescent="0.35">
      <c r="A2" t="s">
        <v>37</v>
      </c>
      <c r="B2" s="17">
        <v>700</v>
      </c>
      <c r="C2" s="17">
        <v>710</v>
      </c>
      <c r="D2" s="37"/>
      <c r="E2" s="2"/>
    </row>
    <row r="3" spans="1:13" x14ac:dyDescent="0.35">
      <c r="A3" t="s">
        <v>38</v>
      </c>
      <c r="B3" s="17">
        <v>500</v>
      </c>
      <c r="C3" s="17">
        <v>620</v>
      </c>
      <c r="D3" s="37"/>
    </row>
    <row r="4" spans="1:13" x14ac:dyDescent="0.35">
      <c r="A4" t="s">
        <v>39</v>
      </c>
      <c r="B4" s="17">
        <v>300</v>
      </c>
      <c r="C4" s="17">
        <v>260</v>
      </c>
      <c r="D4" s="37"/>
    </row>
    <row r="5" spans="1:13" x14ac:dyDescent="0.35">
      <c r="A5" t="s">
        <v>40</v>
      </c>
      <c r="B5" s="17">
        <v>45</v>
      </c>
      <c r="C5" s="17">
        <v>5</v>
      </c>
      <c r="D5" s="37"/>
    </row>
    <row r="7" spans="1:13" x14ac:dyDescent="0.35">
      <c r="A7" s="4" t="s">
        <v>9</v>
      </c>
      <c r="B7" s="19">
        <f>SUM(B2:B5)</f>
        <v>1545</v>
      </c>
      <c r="C7" s="19">
        <f>SUM(C2:C5)</f>
        <v>1595</v>
      </c>
      <c r="D7" s="22"/>
      <c r="M7" s="24">
        <v>1.014</v>
      </c>
    </row>
    <row r="10" spans="1:13" x14ac:dyDescent="0.35">
      <c r="C10" s="23"/>
    </row>
    <row r="11" spans="1:13" x14ac:dyDescent="0.35">
      <c r="C11" s="23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B5DFE-0350-4D9A-A0A7-E2D715749FCF}">
  <dimension ref="A1:F10"/>
  <sheetViews>
    <sheetView zoomScale="150" zoomScaleNormal="150" workbookViewId="0">
      <selection activeCell="C9" sqref="C9"/>
    </sheetView>
  </sheetViews>
  <sheetFormatPr baseColWidth="10" defaultRowHeight="14.5" x14ac:dyDescent="0.35"/>
  <cols>
    <col min="1" max="1" width="17.1796875" customWidth="1"/>
    <col min="2" max="2" width="10.90625" style="5"/>
    <col min="3" max="3" width="14.1796875" style="5" customWidth="1"/>
    <col min="4" max="4" width="17.36328125" customWidth="1"/>
    <col min="5" max="5" width="10.90625" style="8"/>
  </cols>
  <sheetData>
    <row r="1" spans="1:6" x14ac:dyDescent="0.35">
      <c r="A1" s="1" t="s">
        <v>36</v>
      </c>
      <c r="B1" s="16">
        <v>2020</v>
      </c>
      <c r="C1" s="16">
        <v>2021</v>
      </c>
      <c r="D1" s="16" t="s">
        <v>60</v>
      </c>
      <c r="E1" s="32" t="s">
        <v>34</v>
      </c>
    </row>
    <row r="2" spans="1:6" x14ac:dyDescent="0.35">
      <c r="A2" t="s">
        <v>37</v>
      </c>
      <c r="B2" s="17">
        <v>700</v>
      </c>
      <c r="C2" s="17">
        <v>710</v>
      </c>
      <c r="D2" s="18"/>
      <c r="F2" s="18"/>
    </row>
    <row r="3" spans="1:6" x14ac:dyDescent="0.35">
      <c r="A3" t="s">
        <v>38</v>
      </c>
      <c r="B3" s="17">
        <v>500</v>
      </c>
      <c r="C3" s="17">
        <v>620</v>
      </c>
      <c r="D3" s="18"/>
    </row>
    <row r="4" spans="1:6" x14ac:dyDescent="0.35">
      <c r="A4" t="s">
        <v>39</v>
      </c>
      <c r="B4" s="17">
        <v>300</v>
      </c>
      <c r="C4" s="17">
        <v>260</v>
      </c>
      <c r="D4" s="18"/>
    </row>
    <row r="5" spans="1:6" x14ac:dyDescent="0.35">
      <c r="A5" t="s">
        <v>40</v>
      </c>
      <c r="B5" s="17">
        <v>45</v>
      </c>
      <c r="C5" s="17">
        <v>5</v>
      </c>
      <c r="D5" s="18"/>
    </row>
    <row r="9" spans="1:6" x14ac:dyDescent="0.35">
      <c r="C9" s="23"/>
    </row>
    <row r="10" spans="1:6" x14ac:dyDescent="0.35">
      <c r="C10" s="23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39435-1D4D-423A-B6C6-BBCDFBC9EBE3}">
  <dimension ref="A1:F5"/>
  <sheetViews>
    <sheetView zoomScale="210" zoomScaleNormal="210" workbookViewId="0">
      <selection activeCell="C8" sqref="C8"/>
    </sheetView>
  </sheetViews>
  <sheetFormatPr baseColWidth="10" defaultRowHeight="14.5" x14ac:dyDescent="0.35"/>
  <cols>
    <col min="2" max="2" width="15.90625" style="35" customWidth="1"/>
    <col min="3" max="3" width="10.90625" style="35"/>
    <col min="4" max="4" width="17.54296875" customWidth="1"/>
    <col min="5" max="5" width="3.6328125" customWidth="1"/>
  </cols>
  <sheetData>
    <row r="1" spans="1:6" x14ac:dyDescent="0.35">
      <c r="A1" s="1" t="s">
        <v>61</v>
      </c>
      <c r="B1" s="34" t="s">
        <v>66</v>
      </c>
      <c r="C1" s="34" t="s">
        <v>67</v>
      </c>
      <c r="D1" s="1" t="s">
        <v>68</v>
      </c>
    </row>
    <row r="2" spans="1:6" x14ac:dyDescent="0.35">
      <c r="A2" t="s">
        <v>62</v>
      </c>
      <c r="B2" s="35">
        <v>100</v>
      </c>
      <c r="C2" s="35">
        <v>80</v>
      </c>
      <c r="D2" s="8"/>
    </row>
    <row r="3" spans="1:6" x14ac:dyDescent="0.35">
      <c r="A3" t="s">
        <v>63</v>
      </c>
      <c r="B3" s="35">
        <v>199</v>
      </c>
      <c r="C3" s="35">
        <v>90</v>
      </c>
      <c r="D3" s="8"/>
      <c r="F3" s="35"/>
    </row>
    <row r="4" spans="1:6" x14ac:dyDescent="0.35">
      <c r="A4" t="s">
        <v>64</v>
      </c>
      <c r="B4" s="35">
        <v>25</v>
      </c>
      <c r="C4" s="35">
        <v>19</v>
      </c>
      <c r="D4" s="8"/>
    </row>
    <row r="5" spans="1:6" x14ac:dyDescent="0.35">
      <c r="A5" t="s">
        <v>65</v>
      </c>
      <c r="B5" s="35">
        <v>9</v>
      </c>
      <c r="C5" s="35">
        <v>6.99</v>
      </c>
      <c r="D5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BE39B-F224-4865-AA1F-5A40370FF34C}">
  <sheetPr codeName="Feuil2"/>
  <dimension ref="A1:F4"/>
  <sheetViews>
    <sheetView zoomScale="160" zoomScaleNormal="160" workbookViewId="0">
      <selection activeCell="D9" sqref="D9"/>
    </sheetView>
  </sheetViews>
  <sheetFormatPr baseColWidth="10" defaultRowHeight="14.5" x14ac:dyDescent="0.35"/>
  <cols>
    <col min="1" max="1" width="15.90625" bestFit="1" customWidth="1"/>
    <col min="2" max="2" width="13.6328125" style="5" customWidth="1"/>
    <col min="3" max="3" width="11.81640625" style="5" customWidth="1"/>
    <col min="4" max="4" width="17.90625" style="5" customWidth="1"/>
    <col min="5" max="5" width="17" style="5" bestFit="1" customWidth="1"/>
  </cols>
  <sheetData>
    <row r="1" spans="1:6" x14ac:dyDescent="0.35">
      <c r="A1" s="1" t="s">
        <v>11</v>
      </c>
      <c r="B1" s="16" t="s">
        <v>12</v>
      </c>
      <c r="C1" s="16" t="s">
        <v>13</v>
      </c>
      <c r="D1" s="16" t="s">
        <v>14</v>
      </c>
      <c r="E1" s="16" t="s">
        <v>15</v>
      </c>
      <c r="F1" s="33"/>
    </row>
    <row r="2" spans="1:6" x14ac:dyDescent="0.35">
      <c r="A2" t="s">
        <v>52</v>
      </c>
      <c r="B2" s="17">
        <v>25</v>
      </c>
      <c r="C2" s="7">
        <v>0.1</v>
      </c>
      <c r="D2" s="17"/>
      <c r="E2" s="17"/>
    </row>
    <row r="3" spans="1:6" x14ac:dyDescent="0.35">
      <c r="A3" t="s">
        <v>70</v>
      </c>
      <c r="B3" s="17">
        <v>120</v>
      </c>
      <c r="C3" s="6">
        <v>0.2</v>
      </c>
      <c r="D3" s="17"/>
      <c r="E3" s="17"/>
    </row>
    <row r="4" spans="1:6" x14ac:dyDescent="0.35">
      <c r="A4" t="s">
        <v>69</v>
      </c>
      <c r="B4" s="17">
        <v>450</v>
      </c>
      <c r="C4" s="7">
        <v>0.3</v>
      </c>
      <c r="D4" s="17"/>
      <c r="E4" s="17"/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EEA51-20F8-4635-9BF3-5F41DE95E134}">
  <sheetPr codeName="Feuil3"/>
  <dimension ref="A1:E7"/>
  <sheetViews>
    <sheetView zoomScale="230" zoomScaleNormal="230" workbookViewId="0">
      <selection activeCell="C8" sqref="C8"/>
    </sheetView>
  </sheetViews>
  <sheetFormatPr baseColWidth="10" defaultRowHeight="14.5" x14ac:dyDescent="0.35"/>
  <cols>
    <col min="1" max="1" width="14.90625" customWidth="1"/>
    <col min="2" max="2" width="12.6328125" bestFit="1" customWidth="1"/>
    <col min="3" max="3" width="11.453125" customWidth="1"/>
    <col min="5" max="5" width="16.81640625" bestFit="1" customWidth="1"/>
  </cols>
  <sheetData>
    <row r="1" spans="1:5" x14ac:dyDescent="0.35">
      <c r="A1" s="1" t="s">
        <v>11</v>
      </c>
      <c r="B1" s="1" t="s">
        <v>66</v>
      </c>
      <c r="C1" s="1" t="s">
        <v>13</v>
      </c>
      <c r="D1" s="1" t="s">
        <v>75</v>
      </c>
      <c r="E1" s="1" t="s">
        <v>76</v>
      </c>
    </row>
    <row r="2" spans="1:5" x14ac:dyDescent="0.35">
      <c r="A2" t="s">
        <v>71</v>
      </c>
      <c r="B2">
        <v>10</v>
      </c>
      <c r="C2" s="3">
        <v>0.2</v>
      </c>
    </row>
    <row r="3" spans="1:5" x14ac:dyDescent="0.35">
      <c r="A3" t="s">
        <v>72</v>
      </c>
      <c r="B3">
        <v>80</v>
      </c>
      <c r="C3" s="3">
        <v>0.3</v>
      </c>
    </row>
    <row r="4" spans="1:5" x14ac:dyDescent="0.35">
      <c r="A4" t="s">
        <v>73</v>
      </c>
      <c r="B4">
        <v>59.99</v>
      </c>
      <c r="C4" s="3">
        <v>0.25</v>
      </c>
    </row>
    <row r="5" spans="1:5" x14ac:dyDescent="0.35">
      <c r="A5" t="s">
        <v>74</v>
      </c>
      <c r="B5">
        <v>19.899999999999999</v>
      </c>
      <c r="C5" s="3">
        <v>0.4</v>
      </c>
    </row>
    <row r="7" spans="1:5" x14ac:dyDescent="0.35">
      <c r="B7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pourcentage simple </vt:lpstr>
      <vt:lpstr>election</vt:lpstr>
      <vt:lpstr>ferme</vt:lpstr>
      <vt:lpstr>plateforme téléphonique</vt:lpstr>
      <vt:lpstr>pourcentage evolution</vt:lpstr>
      <vt:lpstr>pourcentage evolution vierge</vt:lpstr>
      <vt:lpstr>solde evolution</vt:lpstr>
      <vt:lpstr>solde</vt:lpstr>
      <vt:lpstr>solde bis</vt:lpstr>
      <vt:lpstr>salaire</vt:lpstr>
      <vt:lpstr>part de marche point</vt:lpstr>
      <vt:lpstr>pop mondiale</vt:lpstr>
      <vt:lpstr>pop mondiale vierge</vt:lpstr>
      <vt:lpstr>ex j2</vt:lpstr>
      <vt:lpstr>prix TTC à 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2023-11-22T08:30:06Z</dcterms:modified>
</cp:coreProperties>
</file>