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C:\Users\Formation\Desktop\cours excel\"/>
    </mc:Choice>
  </mc:AlternateContent>
  <xr:revisionPtr revIDLastSave="0" documentId="13_ncr:1_{66E9B3F3-AB48-41CC-A0F4-10A4708D2C06}" xr6:coauthVersionLast="47" xr6:coauthVersionMax="47" xr10:uidLastSave="{00000000-0000-0000-0000-000000000000}"/>
  <bookViews>
    <workbookView xWindow="1900" yWindow="1900" windowWidth="14400" windowHeight="7360" xr2:uid="{00000000-000D-0000-FFFF-FFFF00000000}"/>
  </bookViews>
  <sheets>
    <sheet name="barre" sheetId="1" r:id="rId1"/>
    <sheet name="nuance" sheetId="2" r:id="rId2"/>
    <sheet name="icone" sheetId="3" r:id="rId3"/>
    <sheet name="regles simples" sheetId="4" r:id="rId4"/>
    <sheet name="regle simple fonctionnement" sheetId="7" r:id="rId5"/>
    <sheet name="regles simples bis" sheetId="5" r:id="rId6"/>
    <sheet name="immo" sheetId="9" r:id="rId7"/>
    <sheet name="regle simple date" sheetId="6" r:id="rId8"/>
    <sheet name="boite" sheetId="8" r:id="rId9"/>
    <sheet name="regles personnalises - logique" sheetId="10" r:id="rId10"/>
    <sheet name="regles personnalisées absolue" sheetId="13" r:id="rId11"/>
    <sheet name="compte" sheetId="14" r:id="rId12"/>
    <sheet name="regles personnalises - ref mixt" sheetId="11" r:id="rId13"/>
  </sheets>
  <definedNames>
    <definedName name="_xlnm._FilterDatabase" localSheetId="12" hidden="1">'regles personnalises - ref mixt'!$A$1:$E$8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0" i="14" l="1"/>
  <c r="D8" i="14"/>
  <c r="D7" i="14"/>
  <c r="D6" i="14"/>
  <c r="D5" i="14"/>
  <c r="D4" i="14"/>
  <c r="D3" i="14"/>
  <c r="D2" i="14"/>
  <c r="D10" i="14" s="1"/>
  <c r="B8" i="11"/>
  <c r="D8" i="11" s="1"/>
  <c r="F8" i="11" s="1"/>
  <c r="B7" i="11"/>
  <c r="D7" i="11" s="1"/>
  <c r="F7" i="11" s="1"/>
  <c r="B6" i="11"/>
  <c r="D6" i="11" s="1"/>
  <c r="F6" i="11" s="1"/>
  <c r="B5" i="11"/>
  <c r="D5" i="11" s="1"/>
  <c r="E5" i="11" s="1"/>
  <c r="B4" i="11"/>
  <c r="B3" i="11"/>
  <c r="D3" i="11" s="1"/>
  <c r="F3" i="11" s="1"/>
  <c r="B2" i="11"/>
  <c r="D2" i="11" s="1"/>
  <c r="E2" i="11" s="1"/>
  <c r="C12" i="13"/>
  <c r="C11" i="13"/>
  <c r="E2" i="10"/>
  <c r="D2" i="7"/>
  <c r="D4" i="11" l="1"/>
  <c r="F4" i="11" s="1"/>
  <c r="F2" i="11"/>
  <c r="F5" i="11"/>
  <c r="E8" i="10"/>
  <c r="E7" i="10"/>
  <c r="E6" i="10"/>
  <c r="E5" i="10"/>
  <c r="E4" i="10"/>
  <c r="E3" i="10"/>
  <c r="C21" i="8"/>
  <c r="D21" i="8" s="1"/>
  <c r="B21" i="8"/>
  <c r="D19" i="8"/>
  <c r="D18" i="8"/>
  <c r="D17" i="8"/>
  <c r="D16" i="8"/>
  <c r="D15" i="8"/>
  <c r="D14" i="8"/>
  <c r="D13" i="8"/>
  <c r="D12" i="8"/>
  <c r="D11" i="8"/>
  <c r="D10" i="8"/>
  <c r="D9" i="8"/>
  <c r="D8" i="8"/>
  <c r="D7" i="8"/>
  <c r="D6" i="8"/>
  <c r="D5" i="8"/>
  <c r="D4" i="8"/>
  <c r="D8" i="7"/>
  <c r="D7" i="7"/>
  <c r="D6" i="7"/>
  <c r="D5" i="7"/>
  <c r="D4" i="7"/>
  <c r="D3" i="7"/>
  <c r="D3" i="3" l="1"/>
  <c r="E3" i="3" s="1"/>
  <c r="F3" i="3" s="1"/>
  <c r="C3" i="3"/>
  <c r="G3" i="3" s="1"/>
  <c r="G2" i="3"/>
  <c r="B12" i="2"/>
  <c r="B11" i="2"/>
</calcChain>
</file>

<file path=xl/sharedStrings.xml><?xml version="1.0" encoding="utf-8"?>
<sst xmlns="http://schemas.openxmlformats.org/spreadsheetml/2006/main" count="243" uniqueCount="141">
  <si>
    <t>commerciaux</t>
  </si>
  <si>
    <t>ca</t>
  </si>
  <si>
    <t>commercial 1</t>
  </si>
  <si>
    <t>commercial 2</t>
  </si>
  <si>
    <t>commercial 3</t>
  </si>
  <si>
    <t>commercial 4</t>
  </si>
  <si>
    <t>commercial 5</t>
  </si>
  <si>
    <t>commercial 6</t>
  </si>
  <si>
    <t>commercial 7</t>
  </si>
  <si>
    <t>commercial 8</t>
  </si>
  <si>
    <t>total</t>
  </si>
  <si>
    <t>moyenne</t>
  </si>
  <si>
    <t>Jeannot</t>
  </si>
  <si>
    <t>janvier</t>
  </si>
  <si>
    <t>février</t>
  </si>
  <si>
    <t>mars</t>
  </si>
  <si>
    <t>avril</t>
  </si>
  <si>
    <t>mai</t>
  </si>
  <si>
    <t>Léa</t>
  </si>
  <si>
    <t>élève</t>
  </si>
  <si>
    <t>élève 1</t>
  </si>
  <si>
    <t>élève 2</t>
  </si>
  <si>
    <t>élève 3</t>
  </si>
  <si>
    <t>élève 4</t>
  </si>
  <si>
    <t>élève 5</t>
  </si>
  <si>
    <t>élève 6</t>
  </si>
  <si>
    <t>élève 7</t>
  </si>
  <si>
    <t>élève 8</t>
  </si>
  <si>
    <t>élève 9</t>
  </si>
  <si>
    <t>élève 10</t>
  </si>
  <si>
    <t>math</t>
  </si>
  <si>
    <t>français</t>
  </si>
  <si>
    <t>histoire-géo</t>
  </si>
  <si>
    <t>sport</t>
  </si>
  <si>
    <t>anglais</t>
  </si>
  <si>
    <t>espagnol</t>
  </si>
  <si>
    <t>bien 1</t>
  </si>
  <si>
    <t>bien 2</t>
  </si>
  <si>
    <t>bien 3</t>
  </si>
  <si>
    <t>bien 4</t>
  </si>
  <si>
    <t>bien 5</t>
  </si>
  <si>
    <t>bien 6</t>
  </si>
  <si>
    <t>bien 7</t>
  </si>
  <si>
    <t>bien 8</t>
  </si>
  <si>
    <t>bien 9</t>
  </si>
  <si>
    <t>bien 10</t>
  </si>
  <si>
    <t>bien 11</t>
  </si>
  <si>
    <t>bien 12</t>
  </si>
  <si>
    <t>bien 14</t>
  </si>
  <si>
    <t>bien 15</t>
  </si>
  <si>
    <t>bien 16</t>
  </si>
  <si>
    <t>bien 17</t>
  </si>
  <si>
    <t>bien 18</t>
  </si>
  <si>
    <t>bien 19</t>
  </si>
  <si>
    <t>bien 20</t>
  </si>
  <si>
    <t>nom du bien</t>
  </si>
  <si>
    <t>année de construction</t>
  </si>
  <si>
    <t>quartier</t>
  </si>
  <si>
    <t>prix</t>
  </si>
  <si>
    <t>gare</t>
  </si>
  <si>
    <t>nord</t>
  </si>
  <si>
    <t>sud</t>
  </si>
  <si>
    <t>est</t>
  </si>
  <si>
    <t>ouest</t>
  </si>
  <si>
    <t>centre</t>
  </si>
  <si>
    <t>date de facturation</t>
  </si>
  <si>
    <t>écolier</t>
  </si>
  <si>
    <t>comportement</t>
  </si>
  <si>
    <t>test logique</t>
  </si>
  <si>
    <t>toto</t>
  </si>
  <si>
    <t>bon</t>
  </si>
  <si>
    <t>léa</t>
  </si>
  <si>
    <t>mauvais</t>
  </si>
  <si>
    <t>francis</t>
  </si>
  <si>
    <t>tutu</t>
  </si>
  <si>
    <t>béa</t>
  </si>
  <si>
    <t>johny</t>
  </si>
  <si>
    <t>henriette</t>
  </si>
  <si>
    <t>Boite de nuit Max Fever</t>
  </si>
  <si>
    <t>date</t>
  </si>
  <si>
    <t>Nb personnes</t>
  </si>
  <si>
    <t>Dépense Totale</t>
  </si>
  <si>
    <t>CA par personne</t>
  </si>
  <si>
    <t>Total</t>
  </si>
  <si>
    <t>superficie</t>
  </si>
  <si>
    <t>garage</t>
  </si>
  <si>
    <t>balcon</t>
  </si>
  <si>
    <t>jardin</t>
  </si>
  <si>
    <t>type de bien</t>
  </si>
  <si>
    <t>bel air</t>
  </si>
  <si>
    <t>maison</t>
  </si>
  <si>
    <t>les bergers</t>
  </si>
  <si>
    <t>appart</t>
  </si>
  <si>
    <t>cabrel</t>
  </si>
  <si>
    <t>bien 13</t>
  </si>
  <si>
    <t>candidats</t>
  </si>
  <si>
    <t>diplôme</t>
  </si>
  <si>
    <t>expérience</t>
  </si>
  <si>
    <t>ville</t>
  </si>
  <si>
    <t>ET Bourg au moins 10 ans exp</t>
  </si>
  <si>
    <t>candidat 1</t>
  </si>
  <si>
    <t>Bourg</t>
  </si>
  <si>
    <t>candidat 2</t>
  </si>
  <si>
    <t>Lyon</t>
  </si>
  <si>
    <t>candidat 3</t>
  </si>
  <si>
    <t>Macon</t>
  </si>
  <si>
    <t>candidat 4</t>
  </si>
  <si>
    <t>candidat 5</t>
  </si>
  <si>
    <t>candidat 6</t>
  </si>
  <si>
    <t>candidat 7</t>
  </si>
  <si>
    <t>n° fac</t>
  </si>
  <si>
    <t>délai de paiement</t>
  </si>
  <si>
    <t>date limite de paiement</t>
  </si>
  <si>
    <t>date de paiement</t>
  </si>
  <si>
    <t>Fac 001</t>
  </si>
  <si>
    <t>Fac 002</t>
  </si>
  <si>
    <t>tata</t>
  </si>
  <si>
    <t>Fac 003</t>
  </si>
  <si>
    <t>Fac 004</t>
  </si>
  <si>
    <t>titi</t>
  </si>
  <si>
    <t>Fac 005</t>
  </si>
  <si>
    <t>Fac 006</t>
  </si>
  <si>
    <t>Fac 007</t>
  </si>
  <si>
    <t>Moyenne des commerciaux en France</t>
  </si>
  <si>
    <t>toni</t>
  </si>
  <si>
    <t>toutou</t>
  </si>
  <si>
    <t>alberto</t>
  </si>
  <si>
    <t>robert</t>
  </si>
  <si>
    <t>test de logique doit-on relancer le client ?</t>
  </si>
  <si>
    <t>dépenses</t>
  </si>
  <si>
    <t>dernier montant</t>
  </si>
  <si>
    <t>payé</t>
  </si>
  <si>
    <t>en cours</t>
  </si>
  <si>
    <t>eau</t>
  </si>
  <si>
    <t>loyer</t>
  </si>
  <si>
    <t>ok</t>
  </si>
  <si>
    <t>edf</t>
  </si>
  <si>
    <t>téléphone</t>
  </si>
  <si>
    <t>assurance</t>
  </si>
  <si>
    <t>taxe foncière</t>
  </si>
  <si>
    <t>pension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</si>
</sst>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#,##0\ &quot;€&quot;;[Red]\-#,##0\ &quot;€&quot;"/>
    <numFmt numFmtId="44" formatCode="_-* #,##0.00\ &quot;€&quot;_-;\-* #,##0.00\ &quot;€&quot;_-;_-* &quot;-&quot;??\ &quot;€&quot;_-;_-@_-"/>
    <numFmt numFmtId="164" formatCode="#,##0\ &quot;€&quot;"/>
    <numFmt numFmtId="165" formatCode="[$-F800]dddd\,\ mmmm\ dd\,\ yyyy"/>
    <numFmt numFmtId="166" formatCode="_-* #,##0.00\ [$€-40C]_-;\-* #,##0.00\ [$€-40C]_-;_-* &quot;-&quot;??\ [$€-40C]_-;_-@_-"/>
  </numFmts>
  <fonts count="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2" borderId="0" applyNumberFormat="0" applyBorder="0" applyAlignment="0" applyProtection="0"/>
    <xf numFmtId="44" fontId="3" fillId="0" borderId="0" applyFont="0" applyFill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</cellStyleXfs>
  <cellXfs count="35">
    <xf numFmtId="0" fontId="0" fillId="0" borderId="0" xfId="0"/>
    <xf numFmtId="0" fontId="1" fillId="2" borderId="0" xfId="1"/>
    <xf numFmtId="164" fontId="1" fillId="2" borderId="0" xfId="1" applyNumberFormat="1"/>
    <xf numFmtId="164" fontId="0" fillId="0" borderId="0" xfId="0" applyNumberFormat="1"/>
    <xf numFmtId="6" fontId="0" fillId="0" borderId="0" xfId="0" applyNumberFormat="1"/>
    <xf numFmtId="0" fontId="1" fillId="2" borderId="0" xfId="1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/>
    <xf numFmtId="164" fontId="1" fillId="3" borderId="0" xfId="3" applyNumberFormat="1"/>
    <xf numFmtId="0" fontId="4" fillId="0" borderId="0" xfId="0" applyFont="1"/>
    <xf numFmtId="0" fontId="1" fillId="2" borderId="1" xfId="1" applyBorder="1" applyAlignment="1">
      <alignment horizontal="center"/>
    </xf>
    <xf numFmtId="165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44" fontId="4" fillId="0" borderId="1" xfId="2" applyFont="1" applyBorder="1" applyAlignment="1">
      <alignment horizontal="center"/>
    </xf>
    <xf numFmtId="44" fontId="4" fillId="4" borderId="1" xfId="2" applyFont="1" applyFill="1" applyBorder="1" applyAlignment="1">
      <alignment horizontal="center"/>
    </xf>
    <xf numFmtId="14" fontId="4" fillId="0" borderId="1" xfId="0" applyNumberFormat="1" applyFont="1" applyBorder="1" applyAlignment="1">
      <alignment horizontal="center"/>
    </xf>
    <xf numFmtId="44" fontId="4" fillId="0" borderId="1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164" fontId="1" fillId="2" borderId="0" xfId="1" applyNumberFormat="1" applyAlignment="1">
      <alignment horizontal="center"/>
    </xf>
    <xf numFmtId="164" fontId="0" fillId="0" borderId="0" xfId="0" applyNumberFormat="1" applyAlignment="1">
      <alignment horizontal="center"/>
    </xf>
    <xf numFmtId="0" fontId="1" fillId="2" borderId="0" xfId="1" applyBorder="1" applyAlignment="1"/>
    <xf numFmtId="0" fontId="1" fillId="2" borderId="0" xfId="1" applyBorder="1" applyAlignment="1">
      <alignment horizontal="center"/>
    </xf>
    <xf numFmtId="14" fontId="0" fillId="0" borderId="0" xfId="0" applyNumberFormat="1" applyAlignment="1">
      <alignment horizontal="center"/>
    </xf>
    <xf numFmtId="164" fontId="1" fillId="2" borderId="0" xfId="1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1" fillId="3" borderId="0" xfId="3" applyAlignment="1">
      <alignment horizontal="center" vertical="center"/>
    </xf>
    <xf numFmtId="14" fontId="1" fillId="2" borderId="0" xfId="1" applyNumberFormat="1" applyAlignment="1">
      <alignment horizontal="center" vertical="center"/>
    </xf>
    <xf numFmtId="0" fontId="1" fillId="3" borderId="0" xfId="3" applyAlignment="1">
      <alignment horizontal="center" vertical="center" wrapText="1"/>
    </xf>
    <xf numFmtId="0" fontId="0" fillId="0" borderId="0" xfId="0" applyAlignment="1">
      <alignment horizontal="center" vertical="center"/>
    </xf>
    <xf numFmtId="166" fontId="1" fillId="2" borderId="0" xfId="1" applyNumberFormat="1"/>
    <xf numFmtId="166" fontId="0" fillId="0" borderId="0" xfId="0" applyNumberFormat="1"/>
    <xf numFmtId="0" fontId="1" fillId="5" borderId="0" xfId="4"/>
    <xf numFmtId="166" fontId="1" fillId="5" borderId="0" xfId="4" applyNumberFormat="1"/>
    <xf numFmtId="0" fontId="1" fillId="5" borderId="0" xfId="4" applyAlignment="1">
      <alignment horizontal="center"/>
    </xf>
    <xf numFmtId="0" fontId="4" fillId="0" borderId="0" xfId="0" applyFont="1" applyAlignment="1">
      <alignment horizontal="center"/>
    </xf>
  </cellXfs>
  <cellStyles count="5">
    <cellStyle name="Accent1" xfId="1" builtinId="29"/>
    <cellStyle name="Accent2" xfId="3" builtinId="33"/>
    <cellStyle name="Accent3" xfId="4" builtinId="37"/>
    <cellStyle name="Monétaire" xfId="2" builtinId="4"/>
    <cellStyle name="Normal" xfId="0" builtinId="0"/>
  </cellStyles>
  <dxfs count="4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7C2BF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FF99"/>
      <color rgb="FF976CD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110252</xdr:colOff>
      <xdr:row>0</xdr:row>
      <xdr:rowOff>0</xdr:rowOff>
    </xdr:from>
    <xdr:to>
      <xdr:col>11</xdr:col>
      <xdr:colOff>83038</xdr:colOff>
      <xdr:row>11</xdr:row>
      <xdr:rowOff>4029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3FA2373D-8A62-402C-A43F-BCF31545A4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44252" y="0"/>
          <a:ext cx="3020786" cy="2045798"/>
        </a:xfrm>
        <a:prstGeom prst="rect">
          <a:avLst/>
        </a:prstGeom>
        <a:noFill/>
      </xdr:spPr>
    </xdr:pic>
    <xdr:clientData/>
  </xdr:twoCellAnchor>
  <xdr:twoCellAnchor>
    <xdr:from>
      <xdr:col>7</xdr:col>
      <xdr:colOff>307731</xdr:colOff>
      <xdr:row>0</xdr:row>
      <xdr:rowOff>58615</xdr:rowOff>
    </xdr:from>
    <xdr:to>
      <xdr:col>9</xdr:col>
      <xdr:colOff>356577</xdr:colOff>
      <xdr:row>9</xdr:row>
      <xdr:rowOff>180731</xdr:rowOff>
    </xdr:to>
    <xdr:sp macro="" textlink="">
      <xdr:nvSpPr>
        <xdr:cNvPr id="4" name="ZoneTexte 3">
          <a:extLst>
            <a:ext uri="{FF2B5EF4-FFF2-40B4-BE49-F238E27FC236}">
              <a16:creationId xmlns:a16="http://schemas.microsoft.com/office/drawing/2014/main" id="{E179C715-C2D4-4776-BF07-C765EF647764}"/>
            </a:ext>
          </a:extLst>
        </xdr:cNvPr>
        <xdr:cNvSpPr txBox="1"/>
      </xdr:nvSpPr>
      <xdr:spPr>
        <a:xfrm>
          <a:off x="5641731" y="58615"/>
          <a:ext cx="1572846" cy="179265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fr-FR" sz="1100">
              <a:solidFill>
                <a:schemeClr val="bg1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A l'aide de la mise en forme conditionnelle,</a:t>
          </a:r>
          <a:r>
            <a:rPr lang="fr-FR" sz="1100" baseline="0">
              <a:solidFill>
                <a:schemeClr val="bg1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mettez les notes inférieures à 5 en rouge.</a:t>
          </a:r>
        </a:p>
        <a:p>
          <a:r>
            <a:rPr lang="fr-FR" sz="1100" baseline="0">
              <a:solidFill>
                <a:schemeClr val="bg1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----</a:t>
          </a:r>
        </a:p>
        <a:p>
          <a:r>
            <a:rPr lang="fr-FR" sz="1100" baseline="0">
              <a:solidFill>
                <a:schemeClr val="bg1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Les notes supérieures ou égales à 18 en vert</a:t>
          </a:r>
        </a:p>
        <a:p>
          <a:r>
            <a:rPr lang="fr-FR" sz="1100" baseline="0">
              <a:solidFill>
                <a:schemeClr val="bg1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----</a:t>
          </a:r>
        </a:p>
        <a:p>
          <a:r>
            <a:rPr lang="fr-FR" sz="1100" baseline="0">
              <a:solidFill>
                <a:schemeClr val="bg1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Les notes inférieures à 8 en violet</a:t>
          </a:r>
          <a:endParaRPr lang="fr-FR" sz="1100">
            <a:solidFill>
              <a:schemeClr val="bg1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655107</xdr:colOff>
      <xdr:row>0</xdr:row>
      <xdr:rowOff>2644</xdr:rowOff>
    </xdr:from>
    <xdr:to>
      <xdr:col>11</xdr:col>
      <xdr:colOff>492124</xdr:colOff>
      <xdr:row>22</xdr:row>
      <xdr:rowOff>142875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D1889718-BD21-4527-8F18-B238AF504FED}"/>
            </a:ext>
          </a:extLst>
        </xdr:cNvPr>
        <xdr:cNvSpPr/>
      </xdr:nvSpPr>
      <xdr:spPr>
        <a:xfrm>
          <a:off x="6703482" y="2644"/>
          <a:ext cx="5171017" cy="4156606"/>
        </a:xfrm>
        <a:prstGeom prst="rect">
          <a:avLst/>
        </a:prstGeom>
        <a:solidFill>
          <a:schemeClr val="tx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fr-FR" sz="1400">
              <a:latin typeface="Arial Black" panose="020B0A04020102020204" pitchFamily="34" charset="0"/>
            </a:rPr>
            <a:t>Stephan</a:t>
          </a:r>
          <a:r>
            <a:rPr lang="fr-FR" sz="1400" baseline="0">
              <a:latin typeface="Arial Black" panose="020B0A04020102020204" pitchFamily="34" charset="0"/>
            </a:rPr>
            <a:t> Razzia Immo Nego</a:t>
          </a:r>
          <a:br>
            <a:rPr lang="fr-FR" sz="1400"/>
          </a:br>
          <a:endParaRPr lang="fr-FR" sz="1400"/>
        </a:p>
        <a:p>
          <a:pPr algn="ctr"/>
          <a:r>
            <a:rPr lang="fr-FR" sz="1400"/>
            <a:t>Tous</a:t>
          </a:r>
          <a:r>
            <a:rPr lang="fr-FR" sz="1400" baseline="0"/>
            <a:t> les biens inférieur à 100 000 € en vert</a:t>
          </a:r>
        </a:p>
        <a:p>
          <a:pPr algn="ctr"/>
          <a:r>
            <a:rPr lang="fr-FR" sz="1400" baseline="0"/>
            <a:t>Les 20 % des biens les plus chers en rouge</a:t>
          </a:r>
        </a:p>
        <a:p>
          <a:pPr algn="ctr"/>
          <a:endParaRPr lang="fr-FR" sz="1400" baseline="0"/>
        </a:p>
        <a:p>
          <a:pPr algn="ctr"/>
          <a:r>
            <a:rPr lang="fr-FR" sz="1400" baseline="0"/>
            <a:t>Les biens construits entre 1900 et 1950 en jaune</a:t>
          </a:r>
        </a:p>
        <a:p>
          <a:pPr algn="ctr"/>
          <a:endParaRPr lang="fr-FR" sz="1400" baseline="0"/>
        </a:p>
        <a:p>
          <a:pPr algn="ctr"/>
          <a:r>
            <a:rPr lang="fr-FR" sz="1400" baseline="0"/>
            <a:t>Chaque quartier d'une couleur différente (en utilisant la MFC)</a:t>
          </a:r>
        </a:p>
        <a:p>
          <a:pPr algn="ctr"/>
          <a:endParaRPr lang="fr-FR" sz="1400" baseline="0"/>
        </a:p>
        <a:p>
          <a:pPr algn="ctr"/>
          <a:r>
            <a:rPr lang="fr-FR" sz="1400" baseline="0"/>
            <a:t>Nom du bien en doublon d'une certaine couleur</a:t>
          </a:r>
        </a:p>
      </xdr:txBody>
    </xdr:sp>
    <xdr:clientData/>
  </xdr:twoCellAnchor>
  <xdr:twoCellAnchor editAs="oneCell">
    <xdr:from>
      <xdr:col>6</xdr:col>
      <xdr:colOff>552977</xdr:colOff>
      <xdr:row>13</xdr:row>
      <xdr:rowOff>97892</xdr:rowOff>
    </xdr:from>
    <xdr:to>
      <xdr:col>9</xdr:col>
      <xdr:colOff>461537</xdr:colOff>
      <xdr:row>21</xdr:row>
      <xdr:rowOff>121599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CAF2A032-0609-4CDF-A6D2-350E4DB61B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25352" y="2471205"/>
          <a:ext cx="2194560" cy="148420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177800</xdr:colOff>
      <xdr:row>0</xdr:row>
      <xdr:rowOff>120650</xdr:rowOff>
    </xdr:from>
    <xdr:to>
      <xdr:col>15</xdr:col>
      <xdr:colOff>508000</xdr:colOff>
      <xdr:row>17</xdr:row>
      <xdr:rowOff>152400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DE966BD9-995D-4C11-A034-544D182B8B2A}"/>
            </a:ext>
          </a:extLst>
        </xdr:cNvPr>
        <xdr:cNvSpPr/>
      </xdr:nvSpPr>
      <xdr:spPr>
        <a:xfrm>
          <a:off x="9156700" y="120650"/>
          <a:ext cx="3536950" cy="31623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FR" sz="1800"/>
            <a:t>1</a:t>
          </a:r>
          <a:r>
            <a:rPr lang="fr-FR" sz="1800" baseline="0"/>
            <a:t> couleur différente pour chaque quartier</a:t>
          </a:r>
        </a:p>
        <a:p>
          <a:pPr algn="ctr"/>
          <a:endParaRPr lang="fr-FR" sz="1800" baseline="0"/>
        </a:p>
        <a:p>
          <a:pPr algn="ctr"/>
          <a:r>
            <a:rPr lang="fr-FR" sz="1800" baseline="0"/>
            <a:t>1 couleur par type de bien</a:t>
          </a:r>
        </a:p>
        <a:p>
          <a:pPr algn="ctr"/>
          <a:endParaRPr lang="fr-FR" sz="1800" baseline="0"/>
        </a:p>
        <a:p>
          <a:pPr algn="ctr"/>
          <a:r>
            <a:rPr lang="fr-FR" sz="1800" baseline="0"/>
            <a:t>Barre de données pour les prix</a:t>
          </a:r>
        </a:p>
        <a:p>
          <a:pPr algn="ctr"/>
          <a:endParaRPr lang="fr-FR" sz="1800" baseline="0"/>
        </a:p>
        <a:p>
          <a:pPr algn="ctr"/>
          <a:r>
            <a:rPr lang="fr-FR" sz="1800" baseline="0"/>
            <a:t>Souligner en rouge les biens construits entre 1850 et 1920</a:t>
          </a:r>
        </a:p>
        <a:p>
          <a:pPr algn="ctr"/>
          <a:endParaRPr lang="fr-FR" sz="18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515633</xdr:colOff>
      <xdr:row>0</xdr:row>
      <xdr:rowOff>86091</xdr:rowOff>
    </xdr:from>
    <xdr:to>
      <xdr:col>5</xdr:col>
      <xdr:colOff>498231</xdr:colOff>
      <xdr:row>8</xdr:row>
      <xdr:rowOff>102577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ED9D250-A783-4A6E-859E-1D5F24E4E17B}"/>
            </a:ext>
          </a:extLst>
        </xdr:cNvPr>
        <xdr:cNvSpPr/>
      </xdr:nvSpPr>
      <xdr:spPr>
        <a:xfrm>
          <a:off x="2318056" y="86091"/>
          <a:ext cx="3030598" cy="1501409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FR" sz="1400"/>
            <a:t>Utilisez la mise en forme</a:t>
          </a:r>
          <a:r>
            <a:rPr lang="fr-FR" sz="1400" baseline="0"/>
            <a:t> conditionnelle pour mettre en vert les dates comprises entre le 1er juillet 2021 et le 10 septembre 2021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35279</xdr:colOff>
      <xdr:row>2</xdr:row>
      <xdr:rowOff>28224</xdr:rowOff>
    </xdr:from>
    <xdr:to>
      <xdr:col>11</xdr:col>
      <xdr:colOff>56445</xdr:colOff>
      <xdr:row>20</xdr:row>
      <xdr:rowOff>155223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5EF5DF69-A71D-4D61-9B3F-E7480543579D}"/>
            </a:ext>
          </a:extLst>
        </xdr:cNvPr>
        <xdr:cNvSpPr/>
      </xdr:nvSpPr>
      <xdr:spPr>
        <a:xfrm>
          <a:off x="6872112" y="423335"/>
          <a:ext cx="4007555" cy="3682999"/>
        </a:xfrm>
        <a:prstGeom prst="rect">
          <a:avLst/>
        </a:prstGeom>
        <a:solidFill>
          <a:schemeClr val="tx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fr-FR" sz="1600">
              <a:solidFill>
                <a:srgbClr val="00FF99"/>
              </a:solidFill>
              <a:latin typeface="Arial Black" panose="020B0A04020102020204" pitchFamily="34" charset="0"/>
            </a:rPr>
            <a:t>ABCDISCOFEVERNIGHT</a:t>
          </a:r>
          <a:br>
            <a:rPr lang="fr-FR" sz="1600"/>
          </a:br>
          <a:r>
            <a:rPr lang="fr-FR" sz="1600"/>
            <a:t>Les soirs</a:t>
          </a:r>
          <a:r>
            <a:rPr lang="fr-FR" sz="1600" baseline="0"/>
            <a:t> avec plus de 30 € de CA par personnes en violet</a:t>
          </a:r>
          <a:endParaRPr lang="fr-FR" sz="1600"/>
        </a:p>
        <a:p>
          <a:pPr algn="ctr"/>
          <a:r>
            <a:rPr lang="fr-FR" sz="1600"/>
            <a:t>Soir avec plus de 20</a:t>
          </a:r>
          <a:r>
            <a:rPr lang="fr-FR" sz="1600" baseline="0"/>
            <a:t> € de CA en vert</a:t>
          </a:r>
        </a:p>
        <a:p>
          <a:pPr algn="l"/>
          <a:endParaRPr lang="fr-FR" sz="1100"/>
        </a:p>
      </xdr:txBody>
    </xdr:sp>
    <xdr:clientData/>
  </xdr:twoCellAnchor>
  <xdr:twoCellAnchor editAs="oneCell">
    <xdr:from>
      <xdr:col>6</xdr:col>
      <xdr:colOff>507998</xdr:colOff>
      <xdr:row>8</xdr:row>
      <xdr:rowOff>178725</xdr:rowOff>
    </xdr:from>
    <xdr:to>
      <xdr:col>10</xdr:col>
      <xdr:colOff>444500</xdr:colOff>
      <xdr:row>20</xdr:row>
      <xdr:rowOff>15523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B39CE76C-11A1-4BF3-9DA4-DB7D867A1B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4831" y="1759169"/>
          <a:ext cx="3125613" cy="2207465"/>
        </a:xfrm>
        <a:prstGeom prst="rect">
          <a:avLst/>
        </a:prstGeom>
        <a:effectLst>
          <a:glow rad="228600">
            <a:srgbClr val="00FF99">
              <a:alpha val="40000"/>
            </a:srgbClr>
          </a:glow>
        </a:effec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18677</xdr:colOff>
      <xdr:row>2</xdr:row>
      <xdr:rowOff>127000</xdr:rowOff>
    </xdr:from>
    <xdr:to>
      <xdr:col>4</xdr:col>
      <xdr:colOff>2267324</xdr:colOff>
      <xdr:row>8</xdr:row>
      <xdr:rowOff>168089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41EBBDC2-8BFC-419C-B09E-7024551AB193}"/>
            </a:ext>
          </a:extLst>
        </xdr:cNvPr>
        <xdr:cNvSpPr/>
      </xdr:nvSpPr>
      <xdr:spPr>
        <a:xfrm>
          <a:off x="2932206" y="493059"/>
          <a:ext cx="2248647" cy="113926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FR" sz="1100"/>
            <a:t>Mettre en rouge les commerciaux</a:t>
          </a:r>
          <a:r>
            <a:rPr lang="fr-FR" sz="1100" baseline="0"/>
            <a:t> avec un CA inférieur à la moyenne nationale des commerciaux</a:t>
          </a:r>
          <a:endParaRPr lang="fr-FR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2"/>
  <sheetViews>
    <sheetView tabSelected="1" zoomScale="170" zoomScaleNormal="170" workbookViewId="0">
      <selection activeCell="E7" sqref="E7"/>
    </sheetView>
  </sheetViews>
  <sheetFormatPr baseColWidth="10" defaultColWidth="8.7265625" defaultRowHeight="14.5" x14ac:dyDescent="0.35"/>
  <cols>
    <col min="1" max="1" width="16.36328125" customWidth="1"/>
    <col min="2" max="2" width="16.6328125" style="3" customWidth="1"/>
  </cols>
  <sheetData>
    <row r="1" spans="1:2" x14ac:dyDescent="0.35">
      <c r="A1" s="1" t="s">
        <v>0</v>
      </c>
      <c r="B1" s="2" t="s">
        <v>1</v>
      </c>
    </row>
    <row r="2" spans="1:2" x14ac:dyDescent="0.35">
      <c r="A2" t="s">
        <v>2</v>
      </c>
      <c r="B2" s="3">
        <v>250000</v>
      </c>
    </row>
    <row r="3" spans="1:2" x14ac:dyDescent="0.35">
      <c r="A3" t="s">
        <v>3</v>
      </c>
      <c r="B3" s="3">
        <v>183015</v>
      </c>
    </row>
    <row r="4" spans="1:2" x14ac:dyDescent="0.35">
      <c r="A4" t="s">
        <v>4</v>
      </c>
      <c r="B4" s="3">
        <v>129461</v>
      </c>
    </row>
    <row r="5" spans="1:2" x14ac:dyDescent="0.35">
      <c r="A5" t="s">
        <v>5</v>
      </c>
      <c r="B5" s="3">
        <v>134273</v>
      </c>
    </row>
    <row r="6" spans="1:2" x14ac:dyDescent="0.35">
      <c r="A6" t="s">
        <v>6</v>
      </c>
      <c r="B6" s="3">
        <v>127772</v>
      </c>
    </row>
    <row r="7" spans="1:2" x14ac:dyDescent="0.35">
      <c r="A7" t="s">
        <v>7</v>
      </c>
      <c r="B7" s="3">
        <v>70615</v>
      </c>
    </row>
    <row r="8" spans="1:2" x14ac:dyDescent="0.35">
      <c r="A8" t="s">
        <v>8</v>
      </c>
      <c r="B8" s="3">
        <v>76644</v>
      </c>
    </row>
    <row r="9" spans="1:2" x14ac:dyDescent="0.35">
      <c r="A9" t="s">
        <v>9</v>
      </c>
      <c r="B9" s="3">
        <v>156776</v>
      </c>
    </row>
    <row r="11" spans="1:2" x14ac:dyDescent="0.35">
      <c r="A11" t="s">
        <v>10</v>
      </c>
    </row>
    <row r="12" spans="1:2" x14ac:dyDescent="0.35">
      <c r="A12" t="s">
        <v>11</v>
      </c>
    </row>
  </sheetData>
  <phoneticPr fontId="2" type="noConversion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B0859B-A6A3-43B1-B96C-954BB9FFAE2C}">
  <dimension ref="A1:E8"/>
  <sheetViews>
    <sheetView zoomScale="140" zoomScaleNormal="140" workbookViewId="0">
      <selection activeCell="A2" sqref="A2:A8"/>
    </sheetView>
  </sheetViews>
  <sheetFormatPr baseColWidth="10" defaultColWidth="8.7265625" defaultRowHeight="14.5" x14ac:dyDescent="0.35"/>
  <cols>
    <col min="1" max="1" width="15.6328125" customWidth="1"/>
    <col min="2" max="2" width="9.26953125" style="6" customWidth="1"/>
    <col min="3" max="3" width="9.90625" style="6" bestFit="1" customWidth="1"/>
    <col min="4" max="4" width="15.26953125" style="6" customWidth="1"/>
    <col min="5" max="5" width="25.7265625" bestFit="1" customWidth="1"/>
  </cols>
  <sheetData>
    <row r="1" spans="1:5" x14ac:dyDescent="0.35">
      <c r="A1" s="20" t="s">
        <v>95</v>
      </c>
      <c r="B1" s="21" t="s">
        <v>96</v>
      </c>
      <c r="C1" s="21" t="s">
        <v>97</v>
      </c>
      <c r="D1" s="21" t="s">
        <v>98</v>
      </c>
      <c r="E1" s="21" t="s">
        <v>99</v>
      </c>
    </row>
    <row r="2" spans="1:5" x14ac:dyDescent="0.35">
      <c r="A2" t="s">
        <v>100</v>
      </c>
      <c r="B2" s="6">
        <v>3</v>
      </c>
      <c r="C2" s="6">
        <v>13</v>
      </c>
      <c r="D2" s="6" t="s">
        <v>101</v>
      </c>
      <c r="E2" t="b">
        <f>AND(C2&gt;=10,D2="bourg")</f>
        <v>1</v>
      </c>
    </row>
    <row r="3" spans="1:5" x14ac:dyDescent="0.35">
      <c r="A3" t="s">
        <v>102</v>
      </c>
      <c r="B3" s="6">
        <v>0</v>
      </c>
      <c r="C3" s="6">
        <v>9</v>
      </c>
      <c r="D3" s="6" t="s">
        <v>103</v>
      </c>
      <c r="E3" t="b">
        <f t="shared" ref="E3:E8" si="0">AND(C3&gt;=10,D3="bourg")</f>
        <v>0</v>
      </c>
    </row>
    <row r="4" spans="1:5" x14ac:dyDescent="0.35">
      <c r="A4" t="s">
        <v>104</v>
      </c>
      <c r="B4" s="6">
        <v>0</v>
      </c>
      <c r="C4" s="6">
        <v>18</v>
      </c>
      <c r="D4" s="6" t="s">
        <v>105</v>
      </c>
      <c r="E4" t="b">
        <f t="shared" si="0"/>
        <v>0</v>
      </c>
    </row>
    <row r="5" spans="1:5" x14ac:dyDescent="0.35">
      <c r="A5" t="s">
        <v>106</v>
      </c>
      <c r="B5" s="6">
        <v>5</v>
      </c>
      <c r="C5" s="6">
        <v>12</v>
      </c>
      <c r="D5" s="6" t="s">
        <v>101</v>
      </c>
      <c r="E5" t="b">
        <f t="shared" si="0"/>
        <v>1</v>
      </c>
    </row>
    <row r="6" spans="1:5" x14ac:dyDescent="0.35">
      <c r="A6" t="s">
        <v>107</v>
      </c>
      <c r="B6" s="6">
        <v>4</v>
      </c>
      <c r="C6" s="6">
        <v>20</v>
      </c>
      <c r="D6" s="6" t="s">
        <v>103</v>
      </c>
      <c r="E6" t="b">
        <f t="shared" si="0"/>
        <v>0</v>
      </c>
    </row>
    <row r="7" spans="1:5" x14ac:dyDescent="0.35">
      <c r="A7" t="s">
        <v>108</v>
      </c>
      <c r="B7" s="6">
        <v>4</v>
      </c>
      <c r="C7" s="6">
        <v>1</v>
      </c>
      <c r="D7" s="6" t="s">
        <v>105</v>
      </c>
      <c r="E7" t="b">
        <f t="shared" si="0"/>
        <v>0</v>
      </c>
    </row>
    <row r="8" spans="1:5" x14ac:dyDescent="0.35">
      <c r="A8" t="s">
        <v>109</v>
      </c>
      <c r="B8" s="6">
        <v>2</v>
      </c>
      <c r="C8" s="6">
        <v>0</v>
      </c>
      <c r="D8" s="6" t="s">
        <v>101</v>
      </c>
      <c r="E8" t="b">
        <f t="shared" si="0"/>
        <v>0</v>
      </c>
    </row>
  </sheetData>
  <pageMargins left="0.70866141732283472" right="0.70866141732283472" top="0.74803149606299213" bottom="0.74803149606299213" header="0.31496062992125984" footer="0.31496062992125984"/>
  <pageSetup paperSize="9" scale="155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935580-2DF4-4A84-946B-9E15B3F80696}">
  <dimension ref="A1:E12"/>
  <sheetViews>
    <sheetView zoomScale="170" zoomScaleNormal="170" workbookViewId="0">
      <selection activeCell="G3" sqref="G3"/>
    </sheetView>
  </sheetViews>
  <sheetFormatPr baseColWidth="10" defaultColWidth="8.7265625" defaultRowHeight="14.5" x14ac:dyDescent="0.35"/>
  <cols>
    <col min="1" max="1" width="16.36328125" customWidth="1"/>
    <col min="2" max="2" width="14" hidden="1" customWidth="1"/>
    <col min="3" max="3" width="16.6328125" style="3" customWidth="1"/>
    <col min="5" max="5" width="32.6328125" bestFit="1" customWidth="1"/>
  </cols>
  <sheetData>
    <row r="1" spans="1:5" x14ac:dyDescent="0.35">
      <c r="A1" s="1" t="s">
        <v>0</v>
      </c>
      <c r="B1" s="1" t="s">
        <v>0</v>
      </c>
      <c r="C1" s="2" t="s">
        <v>1</v>
      </c>
      <c r="E1" s="23" t="s">
        <v>123</v>
      </c>
    </row>
    <row r="2" spans="1:5" x14ac:dyDescent="0.35">
      <c r="A2" t="s">
        <v>2</v>
      </c>
      <c r="B2" t="s">
        <v>69</v>
      </c>
      <c r="C2" s="3">
        <v>250000</v>
      </c>
      <c r="E2" s="24">
        <v>150000</v>
      </c>
    </row>
    <row r="3" spans="1:5" x14ac:dyDescent="0.35">
      <c r="A3" t="s">
        <v>3</v>
      </c>
      <c r="B3" t="s">
        <v>116</v>
      </c>
      <c r="C3" s="3">
        <v>183015</v>
      </c>
    </row>
    <row r="4" spans="1:5" x14ac:dyDescent="0.35">
      <c r="A4" t="s">
        <v>4</v>
      </c>
      <c r="B4" t="s">
        <v>74</v>
      </c>
      <c r="C4" s="3">
        <v>129461</v>
      </c>
    </row>
    <row r="5" spans="1:5" x14ac:dyDescent="0.35">
      <c r="A5" t="s">
        <v>5</v>
      </c>
      <c r="B5" t="s">
        <v>119</v>
      </c>
      <c r="C5" s="3">
        <v>134273</v>
      </c>
    </row>
    <row r="6" spans="1:5" x14ac:dyDescent="0.35">
      <c r="A6" t="s">
        <v>6</v>
      </c>
      <c r="B6" t="s">
        <v>127</v>
      </c>
      <c r="C6" s="3">
        <v>127772</v>
      </c>
    </row>
    <row r="7" spans="1:5" x14ac:dyDescent="0.35">
      <c r="A7" t="s">
        <v>7</v>
      </c>
      <c r="B7" t="s">
        <v>124</v>
      </c>
      <c r="C7" s="3">
        <v>70615</v>
      </c>
    </row>
    <row r="8" spans="1:5" x14ac:dyDescent="0.35">
      <c r="A8" t="s">
        <v>8</v>
      </c>
      <c r="B8" t="s">
        <v>125</v>
      </c>
      <c r="C8" s="3">
        <v>76644</v>
      </c>
    </row>
    <row r="9" spans="1:5" x14ac:dyDescent="0.35">
      <c r="A9" t="s">
        <v>9</v>
      </c>
      <c r="B9" t="s">
        <v>126</v>
      </c>
      <c r="C9" s="3">
        <v>156776</v>
      </c>
    </row>
    <row r="11" spans="1:5" x14ac:dyDescent="0.35">
      <c r="A11" t="s">
        <v>10</v>
      </c>
      <c r="C11" s="3">
        <f>SUM(C2:C9)</f>
        <v>1128556</v>
      </c>
    </row>
    <row r="12" spans="1:5" x14ac:dyDescent="0.35">
      <c r="A12" t="s">
        <v>11</v>
      </c>
      <c r="C12" s="3">
        <f>AVERAGE(C2:C9)</f>
        <v>141069.5</v>
      </c>
    </row>
  </sheetData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967CDC-902A-45FC-9BA0-463595BF5626}">
  <dimension ref="A1:D10"/>
  <sheetViews>
    <sheetView zoomScale="170" zoomScaleNormal="170" workbookViewId="0">
      <selection activeCell="F4" sqref="F4"/>
    </sheetView>
  </sheetViews>
  <sheetFormatPr baseColWidth="10" defaultRowHeight="14.5" x14ac:dyDescent="0.35"/>
  <cols>
    <col min="1" max="1" width="14" customWidth="1"/>
    <col min="2" max="2" width="14.54296875" style="30" bestFit="1" customWidth="1"/>
    <col min="3" max="3" width="10.90625" style="6"/>
    <col min="4" max="4" width="11.6328125" style="30" customWidth="1"/>
  </cols>
  <sheetData>
    <row r="1" spans="1:4" x14ac:dyDescent="0.35">
      <c r="A1" s="1" t="s">
        <v>129</v>
      </c>
      <c r="B1" s="29" t="s">
        <v>130</v>
      </c>
      <c r="C1" s="5" t="s">
        <v>131</v>
      </c>
      <c r="D1" s="29" t="s">
        <v>132</v>
      </c>
    </row>
    <row r="2" spans="1:4" x14ac:dyDescent="0.35">
      <c r="A2" t="s">
        <v>133</v>
      </c>
      <c r="B2" s="30">
        <v>150</v>
      </c>
      <c r="D2" s="30">
        <f>IF(C2="ok",0,B2)</f>
        <v>150</v>
      </c>
    </row>
    <row r="3" spans="1:4" x14ac:dyDescent="0.35">
      <c r="A3" t="s">
        <v>134</v>
      </c>
      <c r="B3" s="30">
        <v>400</v>
      </c>
      <c r="C3" s="6" t="s">
        <v>135</v>
      </c>
      <c r="D3" s="30">
        <f t="shared" ref="D3:D8" si="0">IF(C3="ok",0,B3)</f>
        <v>0</v>
      </c>
    </row>
    <row r="4" spans="1:4" x14ac:dyDescent="0.35">
      <c r="A4" t="s">
        <v>136</v>
      </c>
      <c r="B4" s="30">
        <v>60</v>
      </c>
      <c r="C4" s="6" t="s">
        <v>135</v>
      </c>
      <c r="D4" s="30">
        <f t="shared" si="0"/>
        <v>0</v>
      </c>
    </row>
    <row r="5" spans="1:4" x14ac:dyDescent="0.35">
      <c r="A5" t="s">
        <v>137</v>
      </c>
      <c r="B5" s="30">
        <v>20</v>
      </c>
      <c r="D5" s="30">
        <f t="shared" si="0"/>
        <v>20</v>
      </c>
    </row>
    <row r="6" spans="1:4" x14ac:dyDescent="0.35">
      <c r="A6" t="s">
        <v>138</v>
      </c>
      <c r="B6" s="30">
        <v>40</v>
      </c>
      <c r="C6" s="6" t="s">
        <v>135</v>
      </c>
      <c r="D6" s="30">
        <f t="shared" si="0"/>
        <v>0</v>
      </c>
    </row>
    <row r="7" spans="1:4" x14ac:dyDescent="0.35">
      <c r="A7" t="s">
        <v>139</v>
      </c>
      <c r="B7" s="30">
        <v>200</v>
      </c>
      <c r="C7" s="6" t="s">
        <v>135</v>
      </c>
      <c r="D7" s="30">
        <f t="shared" si="0"/>
        <v>0</v>
      </c>
    </row>
    <row r="8" spans="1:4" x14ac:dyDescent="0.35">
      <c r="A8" t="s">
        <v>140</v>
      </c>
      <c r="B8" s="30">
        <v>300</v>
      </c>
      <c r="D8" s="30">
        <f t="shared" si="0"/>
        <v>300</v>
      </c>
    </row>
    <row r="10" spans="1:4" x14ac:dyDescent="0.35">
      <c r="A10" s="31" t="s">
        <v>10</v>
      </c>
      <c r="B10" s="32">
        <f>SUM(B2:B8)</f>
        <v>1170</v>
      </c>
      <c r="C10" s="33"/>
      <c r="D10" s="32">
        <f>SUM(D2:D8)</f>
        <v>470</v>
      </c>
    </row>
  </sheetData>
  <conditionalFormatting sqref="A2:D8">
    <cfRule type="expression" dxfId="2" priority="1">
      <formula>$C2&lt;&gt;"ok"</formula>
    </cfRule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AB64E2-5D6C-493A-B559-5D16708AF999}">
  <dimension ref="A1:F8"/>
  <sheetViews>
    <sheetView zoomScale="150" zoomScaleNormal="150" workbookViewId="0">
      <selection activeCell="D10" sqref="D10"/>
    </sheetView>
  </sheetViews>
  <sheetFormatPr baseColWidth="10" defaultRowHeight="14.5" x14ac:dyDescent="0.35"/>
  <cols>
    <col min="2" max="2" width="16.81640625" style="7" bestFit="1" customWidth="1"/>
    <col min="3" max="3" width="15.7265625" style="6" bestFit="1" customWidth="1"/>
    <col min="4" max="4" width="20.6328125" style="6" bestFit="1" customWidth="1"/>
    <col min="5" max="5" width="20.6328125" style="6" customWidth="1"/>
    <col min="6" max="6" width="21.36328125" customWidth="1"/>
  </cols>
  <sheetData>
    <row r="1" spans="1:6" s="28" customFormat="1" ht="29" x14ac:dyDescent="0.35">
      <c r="A1" s="26" t="s">
        <v>110</v>
      </c>
      <c r="B1" s="26" t="s">
        <v>65</v>
      </c>
      <c r="C1" s="25" t="s">
        <v>111</v>
      </c>
      <c r="D1" s="25" t="s">
        <v>112</v>
      </c>
      <c r="E1" s="26" t="s">
        <v>113</v>
      </c>
      <c r="F1" s="27" t="s">
        <v>128</v>
      </c>
    </row>
    <row r="2" spans="1:6" x14ac:dyDescent="0.35">
      <c r="A2" t="s">
        <v>114</v>
      </c>
      <c r="B2" s="7">
        <f ca="1">TODAY()-C2-15</f>
        <v>44774</v>
      </c>
      <c r="C2" s="6">
        <v>90</v>
      </c>
      <c r="D2" s="22">
        <f ca="1">B2+C2</f>
        <v>44864</v>
      </c>
      <c r="E2" s="22">
        <f ca="1">D2+2</f>
        <v>44866</v>
      </c>
      <c r="F2" s="7" t="b">
        <f ca="1">AND(D2&lt;TODAY(),E2="")</f>
        <v>0</v>
      </c>
    </row>
    <row r="3" spans="1:6" x14ac:dyDescent="0.35">
      <c r="A3" t="s">
        <v>115</v>
      </c>
      <c r="B3" s="7">
        <f ca="1">TODAY()-C3+12</f>
        <v>44846</v>
      </c>
      <c r="C3" s="6">
        <v>45</v>
      </c>
      <c r="D3" s="22">
        <f t="shared" ref="D3:D8" ca="1" si="0">B3+C3</f>
        <v>44891</v>
      </c>
      <c r="E3" s="22"/>
      <c r="F3" s="7" t="b">
        <f t="shared" ref="F3:F8" ca="1" si="1">AND(D3&lt;TODAY(),E3="")</f>
        <v>0</v>
      </c>
    </row>
    <row r="4" spans="1:6" x14ac:dyDescent="0.35">
      <c r="A4" t="s">
        <v>117</v>
      </c>
      <c r="B4" s="7">
        <f ca="1">TODAY()-C4-16</f>
        <v>44863</v>
      </c>
      <c r="C4" s="6">
        <v>0</v>
      </c>
      <c r="D4" s="22">
        <f ca="1">B4+C4</f>
        <v>44863</v>
      </c>
      <c r="E4" s="22"/>
      <c r="F4" s="7" t="b">
        <f t="shared" ca="1" si="1"/>
        <v>1</v>
      </c>
    </row>
    <row r="5" spans="1:6" x14ac:dyDescent="0.35">
      <c r="A5" t="s">
        <v>118</v>
      </c>
      <c r="B5" s="7">
        <f ca="1">TODAY()-C5+45</f>
        <v>44864</v>
      </c>
      <c r="C5" s="6">
        <v>60</v>
      </c>
      <c r="D5" s="22">
        <f ca="1">B5+C5</f>
        <v>44924</v>
      </c>
      <c r="E5" s="22">
        <f ca="1">D5-55</f>
        <v>44869</v>
      </c>
      <c r="F5" s="7" t="b">
        <f t="shared" ca="1" si="1"/>
        <v>0</v>
      </c>
    </row>
    <row r="6" spans="1:6" x14ac:dyDescent="0.35">
      <c r="A6" t="s">
        <v>120</v>
      </c>
      <c r="B6" s="7">
        <f ca="1">TODAY()-C6+72</f>
        <v>44906</v>
      </c>
      <c r="C6" s="6">
        <v>45</v>
      </c>
      <c r="D6" s="22">
        <f t="shared" ca="1" si="0"/>
        <v>44951</v>
      </c>
      <c r="E6" s="22"/>
      <c r="F6" s="7" t="b">
        <f t="shared" ca="1" si="1"/>
        <v>0</v>
      </c>
    </row>
    <row r="7" spans="1:6" x14ac:dyDescent="0.35">
      <c r="A7" t="s">
        <v>121</v>
      </c>
      <c r="B7" s="7">
        <f ca="1">TODAY()-C7-4</f>
        <v>44845</v>
      </c>
      <c r="C7" s="6">
        <v>30</v>
      </c>
      <c r="D7" s="22">
        <f t="shared" ca="1" si="0"/>
        <v>44875</v>
      </c>
      <c r="E7" s="22"/>
      <c r="F7" s="7" t="b">
        <f t="shared" ca="1" si="1"/>
        <v>1</v>
      </c>
    </row>
    <row r="8" spans="1:6" x14ac:dyDescent="0.35">
      <c r="A8" t="s">
        <v>122</v>
      </c>
      <c r="B8" s="7">
        <f ca="1">TODAY()-C8+63</f>
        <v>44912</v>
      </c>
      <c r="C8" s="6">
        <v>30</v>
      </c>
      <c r="D8" s="22">
        <f t="shared" ca="1" si="0"/>
        <v>44942</v>
      </c>
      <c r="E8" s="22"/>
      <c r="F8" s="7" t="b">
        <f t="shared" ca="1" si="1"/>
        <v>0</v>
      </c>
    </row>
  </sheetData>
  <conditionalFormatting sqref="A2:F8">
    <cfRule type="expression" dxfId="1" priority="2">
      <formula>"ET($D2&lt;AUJOURDHUI();$E2="""")"</formula>
    </cfRule>
    <cfRule type="expression" dxfId="0" priority="1">
      <formula>AND($D2&lt;TODAY(),$E2="")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4C9462-3220-428B-9215-2819147B8FEA}">
  <dimension ref="A1:B12"/>
  <sheetViews>
    <sheetView zoomScale="170" zoomScaleNormal="170" workbookViewId="0">
      <selection activeCell="D9" sqref="D9"/>
    </sheetView>
  </sheetViews>
  <sheetFormatPr baseColWidth="10" defaultColWidth="8.7265625" defaultRowHeight="14.5" x14ac:dyDescent="0.35"/>
  <cols>
    <col min="1" max="1" width="16.36328125" customWidth="1"/>
    <col min="2" max="2" width="16.6328125" style="3" customWidth="1"/>
  </cols>
  <sheetData>
    <row r="1" spans="1:2" x14ac:dyDescent="0.35">
      <c r="A1" s="1" t="s">
        <v>0</v>
      </c>
      <c r="B1" s="2" t="s">
        <v>1</v>
      </c>
    </row>
    <row r="2" spans="1:2" x14ac:dyDescent="0.35">
      <c r="A2" t="s">
        <v>2</v>
      </c>
      <c r="B2" s="3">
        <v>25000</v>
      </c>
    </row>
    <row r="3" spans="1:2" x14ac:dyDescent="0.35">
      <c r="A3" t="s">
        <v>3</v>
      </c>
      <c r="B3" s="3">
        <v>183015</v>
      </c>
    </row>
    <row r="4" spans="1:2" x14ac:dyDescent="0.35">
      <c r="A4" t="s">
        <v>4</v>
      </c>
      <c r="B4" s="3">
        <v>129461</v>
      </c>
    </row>
    <row r="5" spans="1:2" x14ac:dyDescent="0.35">
      <c r="A5" t="s">
        <v>5</v>
      </c>
      <c r="B5" s="3">
        <v>134273</v>
      </c>
    </row>
    <row r="6" spans="1:2" x14ac:dyDescent="0.35">
      <c r="A6" t="s">
        <v>6</v>
      </c>
      <c r="B6" s="3">
        <v>127772</v>
      </c>
    </row>
    <row r="7" spans="1:2" x14ac:dyDescent="0.35">
      <c r="A7" t="s">
        <v>7</v>
      </c>
      <c r="B7" s="3">
        <v>70615</v>
      </c>
    </row>
    <row r="8" spans="1:2" x14ac:dyDescent="0.35">
      <c r="A8" t="s">
        <v>8</v>
      </c>
      <c r="B8" s="3">
        <v>76644</v>
      </c>
    </row>
    <row r="9" spans="1:2" x14ac:dyDescent="0.35">
      <c r="A9" t="s">
        <v>9</v>
      </c>
      <c r="B9" s="3">
        <v>156776</v>
      </c>
    </row>
    <row r="11" spans="1:2" x14ac:dyDescent="0.35">
      <c r="A11" t="s">
        <v>10</v>
      </c>
      <c r="B11" s="3">
        <f>SUM(B2:B9)</f>
        <v>903556</v>
      </c>
    </row>
    <row r="12" spans="1:2" x14ac:dyDescent="0.35">
      <c r="A12" t="s">
        <v>11</v>
      </c>
      <c r="B12" s="3">
        <f>AVERAGE(B2:B9)</f>
        <v>112944.5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06C1A0-DDFA-42CC-9D3C-59501F607296}">
  <dimension ref="A1:G5"/>
  <sheetViews>
    <sheetView zoomScale="180" zoomScaleNormal="180" workbookViewId="0">
      <selection activeCell="C5" sqref="C5"/>
    </sheetView>
  </sheetViews>
  <sheetFormatPr baseColWidth="10" defaultRowHeight="14.5" x14ac:dyDescent="0.35"/>
  <cols>
    <col min="1" max="1" width="12.81640625" customWidth="1"/>
    <col min="2" max="2" width="11.1796875" customWidth="1"/>
    <col min="3" max="3" width="11.1796875" bestFit="1" customWidth="1"/>
    <col min="4" max="4" width="12.26953125" bestFit="1" customWidth="1"/>
    <col min="5" max="6" width="11.1796875" bestFit="1" customWidth="1"/>
  </cols>
  <sheetData>
    <row r="1" spans="1:7" x14ac:dyDescent="0.35">
      <c r="A1" s="1" t="s">
        <v>0</v>
      </c>
      <c r="B1" s="1" t="s">
        <v>13</v>
      </c>
      <c r="C1" s="1" t="s">
        <v>14</v>
      </c>
      <c r="D1" s="1" t="s">
        <v>15</v>
      </c>
      <c r="E1" s="1" t="s">
        <v>16</v>
      </c>
      <c r="F1" s="1" t="s">
        <v>17</v>
      </c>
      <c r="G1" s="1" t="s">
        <v>11</v>
      </c>
    </row>
    <row r="2" spans="1:7" x14ac:dyDescent="0.35">
      <c r="A2" t="s">
        <v>12</v>
      </c>
      <c r="B2" s="3">
        <v>74792</v>
      </c>
      <c r="C2" s="3">
        <v>82876</v>
      </c>
      <c r="D2" s="3">
        <v>114207</v>
      </c>
      <c r="E2" s="3">
        <v>84894</v>
      </c>
      <c r="F2" s="3">
        <v>50591</v>
      </c>
      <c r="G2" s="8">
        <f>AVERAGE(B2:F2)</f>
        <v>81472</v>
      </c>
    </row>
    <row r="3" spans="1:7" x14ac:dyDescent="0.35">
      <c r="A3" t="s">
        <v>18</v>
      </c>
      <c r="B3" s="3">
        <v>10000</v>
      </c>
      <c r="C3" s="3">
        <f>B3+10000</f>
        <v>20000</v>
      </c>
      <c r="D3" s="3">
        <f t="shared" ref="D3:F3" si="0">C3+10000</f>
        <v>30000</v>
      </c>
      <c r="E3" s="3">
        <f t="shared" si="0"/>
        <v>40000</v>
      </c>
      <c r="F3" s="3">
        <f t="shared" si="0"/>
        <v>50000</v>
      </c>
      <c r="G3" s="8">
        <f>AVERAGE(B3:F3)</f>
        <v>30000</v>
      </c>
    </row>
    <row r="5" spans="1:7" x14ac:dyDescent="0.35">
      <c r="G5" s="4"/>
    </row>
  </sheetData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7240A8-4FE6-482C-AF89-A8CF53F4E8B6}">
  <dimension ref="A1:G11"/>
  <sheetViews>
    <sheetView zoomScale="130" zoomScaleNormal="130" workbookViewId="0">
      <selection activeCell="E11" sqref="E11"/>
    </sheetView>
  </sheetViews>
  <sheetFormatPr baseColWidth="10" defaultRowHeight="14.5" x14ac:dyDescent="0.35"/>
  <cols>
    <col min="2" max="7" width="10.90625" style="6"/>
  </cols>
  <sheetData>
    <row r="1" spans="1:7" x14ac:dyDescent="0.35">
      <c r="A1" s="1" t="s">
        <v>19</v>
      </c>
      <c r="B1" s="5" t="s">
        <v>30</v>
      </c>
      <c r="C1" s="5" t="s">
        <v>31</v>
      </c>
      <c r="D1" s="5" t="s">
        <v>32</v>
      </c>
      <c r="E1" s="5" t="s">
        <v>33</v>
      </c>
      <c r="F1" s="5" t="s">
        <v>34</v>
      </c>
      <c r="G1" s="5" t="s">
        <v>35</v>
      </c>
    </row>
    <row r="2" spans="1:7" x14ac:dyDescent="0.35">
      <c r="A2" t="s">
        <v>20</v>
      </c>
      <c r="B2" s="6">
        <v>5</v>
      </c>
      <c r="C2" s="6">
        <v>1</v>
      </c>
      <c r="D2" s="6">
        <v>9</v>
      </c>
      <c r="E2" s="6">
        <v>5</v>
      </c>
      <c r="F2" s="6">
        <v>13</v>
      </c>
      <c r="G2" s="6">
        <v>1</v>
      </c>
    </row>
    <row r="3" spans="1:7" x14ac:dyDescent="0.35">
      <c r="A3" t="s">
        <v>21</v>
      </c>
      <c r="B3" s="6">
        <v>11</v>
      </c>
      <c r="C3" s="6">
        <v>12</v>
      </c>
      <c r="D3" s="6">
        <v>13</v>
      </c>
      <c r="E3" s="6">
        <v>19</v>
      </c>
      <c r="F3" s="6">
        <v>20</v>
      </c>
      <c r="G3" s="6">
        <v>19</v>
      </c>
    </row>
    <row r="4" spans="1:7" x14ac:dyDescent="0.35">
      <c r="A4" t="s">
        <v>22</v>
      </c>
      <c r="B4" s="6">
        <v>18</v>
      </c>
      <c r="C4" s="6">
        <v>11</v>
      </c>
      <c r="D4" s="6">
        <v>6</v>
      </c>
      <c r="E4" s="6">
        <v>7</v>
      </c>
      <c r="F4" s="6">
        <v>18</v>
      </c>
      <c r="G4" s="6">
        <v>1</v>
      </c>
    </row>
    <row r="5" spans="1:7" x14ac:dyDescent="0.35">
      <c r="A5" t="s">
        <v>23</v>
      </c>
      <c r="B5" s="6">
        <v>0</v>
      </c>
      <c r="D5" s="6">
        <v>13</v>
      </c>
      <c r="E5" s="6">
        <v>16</v>
      </c>
      <c r="F5" s="6">
        <v>8</v>
      </c>
      <c r="G5" s="6">
        <v>5</v>
      </c>
    </row>
    <row r="6" spans="1:7" x14ac:dyDescent="0.35">
      <c r="A6" t="s">
        <v>24</v>
      </c>
      <c r="B6" s="6">
        <v>2</v>
      </c>
      <c r="C6" s="6">
        <v>10</v>
      </c>
      <c r="D6" s="6">
        <v>4</v>
      </c>
      <c r="E6" s="6">
        <v>0</v>
      </c>
      <c r="F6" s="6">
        <v>15</v>
      </c>
      <c r="G6" s="6">
        <v>4</v>
      </c>
    </row>
    <row r="7" spans="1:7" x14ac:dyDescent="0.35">
      <c r="A7" t="s">
        <v>25</v>
      </c>
      <c r="B7" s="6">
        <v>5</v>
      </c>
      <c r="C7" s="6">
        <v>1</v>
      </c>
      <c r="D7" s="6">
        <v>12</v>
      </c>
      <c r="E7" s="6">
        <v>17</v>
      </c>
      <c r="F7" s="6">
        <v>7</v>
      </c>
      <c r="G7" s="6">
        <v>10</v>
      </c>
    </row>
    <row r="8" spans="1:7" x14ac:dyDescent="0.35">
      <c r="A8" t="s">
        <v>26</v>
      </c>
      <c r="B8" s="6">
        <v>11</v>
      </c>
      <c r="C8" s="6">
        <v>17</v>
      </c>
      <c r="D8" s="6">
        <v>17</v>
      </c>
      <c r="E8" s="6">
        <v>3</v>
      </c>
      <c r="F8" s="6">
        <v>20</v>
      </c>
      <c r="G8" s="6">
        <v>4</v>
      </c>
    </row>
    <row r="9" spans="1:7" x14ac:dyDescent="0.35">
      <c r="A9" t="s">
        <v>27</v>
      </c>
      <c r="B9" s="6">
        <v>19</v>
      </c>
      <c r="C9" s="6">
        <v>2</v>
      </c>
      <c r="D9" s="6">
        <v>16</v>
      </c>
      <c r="E9" s="6">
        <v>3</v>
      </c>
      <c r="F9" s="6">
        <v>9</v>
      </c>
      <c r="G9" s="6">
        <v>12</v>
      </c>
    </row>
    <row r="10" spans="1:7" x14ac:dyDescent="0.35">
      <c r="A10" t="s">
        <v>28</v>
      </c>
      <c r="B10" s="6">
        <v>9</v>
      </c>
      <c r="C10" s="6">
        <v>2</v>
      </c>
      <c r="D10" s="6">
        <v>5</v>
      </c>
      <c r="E10" s="6">
        <v>13</v>
      </c>
      <c r="F10" s="6">
        <v>3</v>
      </c>
      <c r="G10" s="6">
        <v>20</v>
      </c>
    </row>
    <row r="11" spans="1:7" x14ac:dyDescent="0.35">
      <c r="A11" t="s">
        <v>29</v>
      </c>
      <c r="B11" s="6">
        <v>14</v>
      </c>
      <c r="C11" s="6">
        <v>8</v>
      </c>
      <c r="D11" s="6">
        <v>15</v>
      </c>
      <c r="E11" s="6">
        <v>7</v>
      </c>
      <c r="F11" s="6">
        <v>5</v>
      </c>
      <c r="G11" s="6">
        <v>6</v>
      </c>
    </row>
  </sheetData>
  <phoneticPr fontId="2" type="noConversion"/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7555BC-D645-47E2-97F5-E732F8F01A11}">
  <dimension ref="A1:D8"/>
  <sheetViews>
    <sheetView zoomScale="140" zoomScaleNormal="140" workbookViewId="0">
      <selection activeCell="C12" sqref="C12"/>
    </sheetView>
  </sheetViews>
  <sheetFormatPr baseColWidth="10" defaultRowHeight="14.5" x14ac:dyDescent="0.35"/>
  <cols>
    <col min="2" max="2" width="11" style="6" customWidth="1"/>
    <col min="3" max="3" width="19.7265625" style="6" customWidth="1"/>
    <col min="4" max="4" width="30.1796875" customWidth="1"/>
  </cols>
  <sheetData>
    <row r="1" spans="1:4" x14ac:dyDescent="0.35">
      <c r="A1" s="1" t="s">
        <v>66</v>
      </c>
      <c r="B1" s="5" t="s">
        <v>11</v>
      </c>
      <c r="C1" s="5" t="s">
        <v>67</v>
      </c>
      <c r="D1" s="5" t="s">
        <v>68</v>
      </c>
    </row>
    <row r="2" spans="1:4" x14ac:dyDescent="0.35">
      <c r="A2" t="s">
        <v>69</v>
      </c>
      <c r="B2" s="6">
        <v>15</v>
      </c>
      <c r="C2" s="6" t="s">
        <v>70</v>
      </c>
      <c r="D2" t="b">
        <f>B2&lt;10</f>
        <v>0</v>
      </c>
    </row>
    <row r="3" spans="1:4" x14ac:dyDescent="0.35">
      <c r="A3" t="s">
        <v>71</v>
      </c>
      <c r="B3" s="6">
        <v>14</v>
      </c>
      <c r="C3" s="6" t="s">
        <v>72</v>
      </c>
      <c r="D3" t="b">
        <f t="shared" ref="D3:D8" si="0">B3&lt;10</f>
        <v>0</v>
      </c>
    </row>
    <row r="4" spans="1:4" x14ac:dyDescent="0.35">
      <c r="A4" t="s">
        <v>73</v>
      </c>
      <c r="B4" s="6">
        <v>2</v>
      </c>
      <c r="C4" s="6" t="s">
        <v>70</v>
      </c>
      <c r="D4" t="b">
        <f t="shared" si="0"/>
        <v>1</v>
      </c>
    </row>
    <row r="5" spans="1:4" x14ac:dyDescent="0.35">
      <c r="A5" t="s">
        <v>74</v>
      </c>
      <c r="B5" s="6">
        <v>11</v>
      </c>
      <c r="C5" s="6" t="s">
        <v>72</v>
      </c>
      <c r="D5" t="b">
        <f t="shared" si="0"/>
        <v>0</v>
      </c>
    </row>
    <row r="6" spans="1:4" x14ac:dyDescent="0.35">
      <c r="A6" t="s">
        <v>75</v>
      </c>
      <c r="B6" s="6">
        <v>9</v>
      </c>
      <c r="C6" s="6" t="s">
        <v>70</v>
      </c>
      <c r="D6" t="b">
        <f t="shared" si="0"/>
        <v>1</v>
      </c>
    </row>
    <row r="7" spans="1:4" x14ac:dyDescent="0.35">
      <c r="A7" t="s">
        <v>76</v>
      </c>
      <c r="B7" s="6">
        <v>10</v>
      </c>
      <c r="C7" s="6" t="s">
        <v>72</v>
      </c>
      <c r="D7" t="b">
        <f t="shared" si="0"/>
        <v>0</v>
      </c>
    </row>
    <row r="8" spans="1:4" x14ac:dyDescent="0.35">
      <c r="A8" t="s">
        <v>77</v>
      </c>
      <c r="B8" s="6">
        <v>19</v>
      </c>
      <c r="C8" s="6" t="s">
        <v>70</v>
      </c>
      <c r="D8" t="b">
        <f t="shared" si="0"/>
        <v>0</v>
      </c>
    </row>
  </sheetData>
  <conditionalFormatting sqref="B2:B8">
    <cfRule type="cellIs" dxfId="3" priority="1" operator="lessThan">
      <formula>10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92CF1D-798E-46DE-994A-A3151AEA1C7C}">
  <dimension ref="A1:D21"/>
  <sheetViews>
    <sheetView zoomScale="80" zoomScaleNormal="80" workbookViewId="0">
      <selection activeCell="C17" sqref="C17"/>
    </sheetView>
  </sheetViews>
  <sheetFormatPr baseColWidth="10" defaultRowHeight="14.5" x14ac:dyDescent="0.35"/>
  <cols>
    <col min="1" max="1" width="18.6328125" customWidth="1"/>
    <col min="2" max="2" width="16" style="6" customWidth="1"/>
    <col min="3" max="3" width="23.36328125" style="6" customWidth="1"/>
    <col min="4" max="4" width="28.54296875" style="3" customWidth="1"/>
  </cols>
  <sheetData>
    <row r="1" spans="1:4" x14ac:dyDescent="0.35">
      <c r="A1" s="1" t="s">
        <v>55</v>
      </c>
      <c r="B1" s="5" t="s">
        <v>57</v>
      </c>
      <c r="C1" s="5" t="s">
        <v>56</v>
      </c>
      <c r="D1" s="2" t="s">
        <v>58</v>
      </c>
    </row>
    <row r="2" spans="1:4" x14ac:dyDescent="0.35">
      <c r="A2" t="s">
        <v>36</v>
      </c>
      <c r="B2" s="6" t="s">
        <v>59</v>
      </c>
      <c r="C2" s="6">
        <v>1935</v>
      </c>
      <c r="D2" s="3">
        <v>212304</v>
      </c>
    </row>
    <row r="3" spans="1:4" x14ac:dyDescent="0.35">
      <c r="A3" t="s">
        <v>37</v>
      </c>
      <c r="B3" s="6" t="s">
        <v>60</v>
      </c>
      <c r="C3" s="6">
        <v>1958</v>
      </c>
      <c r="D3" s="3">
        <v>173531</v>
      </c>
    </row>
    <row r="4" spans="1:4" x14ac:dyDescent="0.35">
      <c r="A4" t="s">
        <v>38</v>
      </c>
      <c r="B4" s="6" t="s">
        <v>61</v>
      </c>
      <c r="C4" s="6">
        <v>1909</v>
      </c>
      <c r="D4" s="3">
        <v>81904</v>
      </c>
    </row>
    <row r="5" spans="1:4" x14ac:dyDescent="0.35">
      <c r="A5" t="s">
        <v>39</v>
      </c>
      <c r="B5" s="6" t="s">
        <v>62</v>
      </c>
      <c r="C5" s="6">
        <v>1900</v>
      </c>
      <c r="D5" s="3">
        <v>215512</v>
      </c>
    </row>
    <row r="6" spans="1:4" x14ac:dyDescent="0.35">
      <c r="A6" t="s">
        <v>40</v>
      </c>
      <c r="B6" s="6" t="s">
        <v>63</v>
      </c>
      <c r="C6" s="6">
        <v>1903</v>
      </c>
      <c r="D6" s="3">
        <v>173275</v>
      </c>
    </row>
    <row r="7" spans="1:4" x14ac:dyDescent="0.35">
      <c r="A7" t="s">
        <v>41</v>
      </c>
      <c r="B7" s="6" t="s">
        <v>64</v>
      </c>
      <c r="C7" s="6">
        <v>1891</v>
      </c>
      <c r="D7" s="3">
        <v>292181</v>
      </c>
    </row>
    <row r="8" spans="1:4" x14ac:dyDescent="0.35">
      <c r="A8" t="s">
        <v>42</v>
      </c>
      <c r="B8" s="6" t="s">
        <v>59</v>
      </c>
      <c r="C8" s="6">
        <v>1885</v>
      </c>
      <c r="D8" s="3">
        <v>125425</v>
      </c>
    </row>
    <row r="9" spans="1:4" x14ac:dyDescent="0.35">
      <c r="A9" t="s">
        <v>43</v>
      </c>
      <c r="B9" s="6" t="s">
        <v>60</v>
      </c>
      <c r="C9" s="6">
        <v>1936</v>
      </c>
      <c r="D9" s="3">
        <v>298133</v>
      </c>
    </row>
    <row r="10" spans="1:4" x14ac:dyDescent="0.35">
      <c r="A10" t="s">
        <v>44</v>
      </c>
      <c r="B10" s="6" t="s">
        <v>61</v>
      </c>
      <c r="C10" s="6">
        <v>1931</v>
      </c>
      <c r="D10" s="3">
        <v>178762</v>
      </c>
    </row>
    <row r="11" spans="1:4" x14ac:dyDescent="0.35">
      <c r="A11" t="s">
        <v>45</v>
      </c>
      <c r="B11" s="6" t="s">
        <v>62</v>
      </c>
      <c r="C11" s="6">
        <v>1984</v>
      </c>
      <c r="D11" s="3">
        <v>420000</v>
      </c>
    </row>
    <row r="12" spans="1:4" x14ac:dyDescent="0.35">
      <c r="A12" t="s">
        <v>46</v>
      </c>
      <c r="B12" s="6" t="s">
        <v>63</v>
      </c>
      <c r="C12" s="6">
        <v>1902</v>
      </c>
      <c r="D12" s="3">
        <v>91815</v>
      </c>
    </row>
    <row r="13" spans="1:4" x14ac:dyDescent="0.35">
      <c r="A13" t="s">
        <v>47</v>
      </c>
      <c r="B13" s="6" t="s">
        <v>64</v>
      </c>
      <c r="C13" s="6">
        <v>1897</v>
      </c>
      <c r="D13" s="3">
        <v>245178</v>
      </c>
    </row>
    <row r="14" spans="1:4" x14ac:dyDescent="0.35">
      <c r="A14" t="s">
        <v>36</v>
      </c>
      <c r="B14" s="6" t="s">
        <v>59</v>
      </c>
      <c r="C14" s="6">
        <v>1935</v>
      </c>
      <c r="D14" s="3">
        <v>212304</v>
      </c>
    </row>
    <row r="15" spans="1:4" x14ac:dyDescent="0.35">
      <c r="A15" t="s">
        <v>48</v>
      </c>
      <c r="B15" s="6" t="s">
        <v>60</v>
      </c>
      <c r="C15" s="6">
        <v>1907</v>
      </c>
      <c r="D15" s="3">
        <v>118002</v>
      </c>
    </row>
    <row r="16" spans="1:4" x14ac:dyDescent="0.35">
      <c r="A16" t="s">
        <v>49</v>
      </c>
      <c r="B16" s="6" t="s">
        <v>61</v>
      </c>
      <c r="C16" s="6">
        <v>1914</v>
      </c>
      <c r="D16" s="3">
        <v>218924</v>
      </c>
    </row>
    <row r="17" spans="1:4" x14ac:dyDescent="0.35">
      <c r="A17" t="s">
        <v>50</v>
      </c>
      <c r="B17" s="6" t="s">
        <v>62</v>
      </c>
      <c r="C17" s="6">
        <v>1901</v>
      </c>
      <c r="D17" s="3">
        <v>235263</v>
      </c>
    </row>
    <row r="18" spans="1:4" x14ac:dyDescent="0.35">
      <c r="A18" t="s">
        <v>51</v>
      </c>
      <c r="B18" s="6" t="s">
        <v>63</v>
      </c>
      <c r="C18" s="6">
        <v>1954</v>
      </c>
      <c r="D18" s="3">
        <v>350000</v>
      </c>
    </row>
    <row r="19" spans="1:4" x14ac:dyDescent="0.35">
      <c r="A19" t="s">
        <v>52</v>
      </c>
      <c r="B19" s="6" t="s">
        <v>64</v>
      </c>
      <c r="C19" s="6">
        <v>1948</v>
      </c>
      <c r="D19" s="3">
        <v>90662</v>
      </c>
    </row>
    <row r="20" spans="1:4" x14ac:dyDescent="0.35">
      <c r="A20" t="s">
        <v>53</v>
      </c>
      <c r="B20" s="6" t="s">
        <v>59</v>
      </c>
      <c r="C20" s="6">
        <v>1943</v>
      </c>
      <c r="D20" s="3">
        <v>268684</v>
      </c>
    </row>
    <row r="21" spans="1:4" x14ac:dyDescent="0.35">
      <c r="A21" t="s">
        <v>54</v>
      </c>
      <c r="B21" s="6" t="s">
        <v>60</v>
      </c>
      <c r="C21" s="6">
        <v>1941</v>
      </c>
      <c r="D21" s="3">
        <v>260073</v>
      </c>
    </row>
  </sheetData>
  <phoneticPr fontId="2" type="noConversion"/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A2271A-2D69-46D3-8416-4C6AD65111AB}">
  <dimension ref="A1:I16"/>
  <sheetViews>
    <sheetView workbookViewId="0">
      <selection activeCell="C16" sqref="C16"/>
    </sheetView>
  </sheetViews>
  <sheetFormatPr baseColWidth="10" defaultColWidth="9.1796875" defaultRowHeight="14.5" x14ac:dyDescent="0.35"/>
  <cols>
    <col min="1" max="1" width="23.81640625" customWidth="1"/>
    <col min="2" max="2" width="13.08984375" customWidth="1"/>
    <col min="8" max="8" width="16.6328125" customWidth="1"/>
    <col min="9" max="9" width="19.90625" customWidth="1"/>
  </cols>
  <sheetData>
    <row r="1" spans="1:9" x14ac:dyDescent="0.35">
      <c r="A1" s="1" t="s">
        <v>55</v>
      </c>
      <c r="B1" s="1" t="s">
        <v>57</v>
      </c>
      <c r="C1" s="5" t="s">
        <v>84</v>
      </c>
      <c r="D1" s="5" t="s">
        <v>85</v>
      </c>
      <c r="E1" s="5" t="s">
        <v>86</v>
      </c>
      <c r="F1" s="5" t="s">
        <v>87</v>
      </c>
      <c r="G1" s="5" t="s">
        <v>88</v>
      </c>
      <c r="H1" s="5" t="s">
        <v>56</v>
      </c>
      <c r="I1" s="18" t="s">
        <v>58</v>
      </c>
    </row>
    <row r="2" spans="1:9" x14ac:dyDescent="0.35">
      <c r="A2" t="s">
        <v>36</v>
      </c>
      <c r="B2" t="s">
        <v>89</v>
      </c>
      <c r="C2" s="6">
        <v>88</v>
      </c>
      <c r="D2" s="6">
        <v>1</v>
      </c>
      <c r="E2" s="6">
        <v>1</v>
      </c>
      <c r="F2" s="6">
        <v>0</v>
      </c>
      <c r="G2" s="6" t="s">
        <v>90</v>
      </c>
      <c r="H2" s="6">
        <v>1921</v>
      </c>
      <c r="I2" s="19">
        <v>191000</v>
      </c>
    </row>
    <row r="3" spans="1:9" x14ac:dyDescent="0.35">
      <c r="A3" t="s">
        <v>37</v>
      </c>
      <c r="B3" t="s">
        <v>91</v>
      </c>
      <c r="C3" s="6">
        <v>53</v>
      </c>
      <c r="D3" s="6">
        <v>1</v>
      </c>
      <c r="E3" s="6">
        <v>1</v>
      </c>
      <c r="F3" s="6">
        <v>1</v>
      </c>
      <c r="G3" s="6" t="s">
        <v>92</v>
      </c>
      <c r="H3" s="6">
        <v>1945</v>
      </c>
      <c r="I3" s="19">
        <v>249000</v>
      </c>
    </row>
    <row r="4" spans="1:9" x14ac:dyDescent="0.35">
      <c r="A4" t="s">
        <v>38</v>
      </c>
      <c r="B4" t="s">
        <v>93</v>
      </c>
      <c r="C4" s="6">
        <v>51</v>
      </c>
      <c r="D4" s="6">
        <v>1</v>
      </c>
      <c r="E4" s="6">
        <v>1</v>
      </c>
      <c r="F4" s="6">
        <v>0</v>
      </c>
      <c r="G4" s="6" t="s">
        <v>92</v>
      </c>
      <c r="H4" s="6">
        <v>1867</v>
      </c>
      <c r="I4" s="19">
        <v>221000</v>
      </c>
    </row>
    <row r="5" spans="1:9" x14ac:dyDescent="0.35">
      <c r="A5" t="s">
        <v>39</v>
      </c>
      <c r="B5" t="s">
        <v>89</v>
      </c>
      <c r="C5" s="6">
        <v>259</v>
      </c>
      <c r="D5" s="6">
        <v>0</v>
      </c>
      <c r="E5" s="6">
        <v>1</v>
      </c>
      <c r="F5" s="6">
        <v>1</v>
      </c>
      <c r="G5" s="6" t="s">
        <v>90</v>
      </c>
      <c r="H5" s="6">
        <v>1970</v>
      </c>
      <c r="I5" s="19">
        <v>177000</v>
      </c>
    </row>
    <row r="6" spans="1:9" x14ac:dyDescent="0.35">
      <c r="A6" t="s">
        <v>40</v>
      </c>
      <c r="B6" t="s">
        <v>91</v>
      </c>
      <c r="C6" s="6">
        <v>79</v>
      </c>
      <c r="D6" s="6">
        <v>1</v>
      </c>
      <c r="E6" s="6">
        <v>0</v>
      </c>
      <c r="F6" s="6">
        <v>1</v>
      </c>
      <c r="G6" s="6" t="s">
        <v>92</v>
      </c>
      <c r="H6" s="6">
        <v>1856</v>
      </c>
      <c r="I6" s="19">
        <v>193000</v>
      </c>
    </row>
    <row r="7" spans="1:9" x14ac:dyDescent="0.35">
      <c r="A7" t="s">
        <v>41</v>
      </c>
      <c r="B7" t="s">
        <v>93</v>
      </c>
      <c r="C7" s="6">
        <v>222</v>
      </c>
      <c r="D7" s="6">
        <v>0</v>
      </c>
      <c r="E7" s="6">
        <v>0</v>
      </c>
      <c r="F7" s="6">
        <v>1</v>
      </c>
      <c r="G7" s="6" t="s">
        <v>92</v>
      </c>
      <c r="H7" s="6">
        <v>1873</v>
      </c>
      <c r="I7" s="19">
        <v>257000</v>
      </c>
    </row>
    <row r="8" spans="1:9" x14ac:dyDescent="0.35">
      <c r="A8" t="s">
        <v>42</v>
      </c>
      <c r="B8" t="s">
        <v>89</v>
      </c>
      <c r="C8" s="6">
        <v>104</v>
      </c>
      <c r="D8" s="6">
        <v>0</v>
      </c>
      <c r="E8" s="6">
        <v>0</v>
      </c>
      <c r="F8" s="6">
        <v>0</v>
      </c>
      <c r="G8" s="6" t="s">
        <v>90</v>
      </c>
      <c r="H8" s="6">
        <v>1972</v>
      </c>
      <c r="I8" s="19">
        <v>174000</v>
      </c>
    </row>
    <row r="9" spans="1:9" x14ac:dyDescent="0.35">
      <c r="A9" t="s">
        <v>43</v>
      </c>
      <c r="B9" t="s">
        <v>91</v>
      </c>
      <c r="C9" s="6">
        <v>95</v>
      </c>
      <c r="D9" s="6">
        <v>1</v>
      </c>
      <c r="E9" s="6">
        <v>1</v>
      </c>
      <c r="F9" s="6">
        <v>1</v>
      </c>
      <c r="G9" s="6" t="s">
        <v>92</v>
      </c>
      <c r="H9" s="6">
        <v>1903</v>
      </c>
      <c r="I9" s="19">
        <v>300000</v>
      </c>
    </row>
    <row r="10" spans="1:9" x14ac:dyDescent="0.35">
      <c r="A10" t="s">
        <v>44</v>
      </c>
      <c r="B10" t="s">
        <v>93</v>
      </c>
      <c r="C10" s="6">
        <v>133</v>
      </c>
      <c r="D10" s="6">
        <v>0</v>
      </c>
      <c r="E10" s="6">
        <v>1</v>
      </c>
      <c r="F10" s="6">
        <v>0</v>
      </c>
      <c r="G10" s="6" t="s">
        <v>92</v>
      </c>
      <c r="H10" s="6">
        <v>1953</v>
      </c>
      <c r="I10" s="19">
        <v>248000</v>
      </c>
    </row>
    <row r="11" spans="1:9" x14ac:dyDescent="0.35">
      <c r="A11" t="s">
        <v>45</v>
      </c>
      <c r="B11" t="s">
        <v>89</v>
      </c>
      <c r="C11" s="6">
        <v>94</v>
      </c>
      <c r="D11" s="6">
        <v>0</v>
      </c>
      <c r="E11" s="6">
        <v>1</v>
      </c>
      <c r="F11" s="6">
        <v>0</v>
      </c>
      <c r="G11" s="6" t="s">
        <v>90</v>
      </c>
      <c r="H11" s="6">
        <v>1906</v>
      </c>
      <c r="I11" s="19">
        <v>146000</v>
      </c>
    </row>
    <row r="12" spans="1:9" x14ac:dyDescent="0.35">
      <c r="A12" t="s">
        <v>46</v>
      </c>
      <c r="B12" t="s">
        <v>91</v>
      </c>
      <c r="C12" s="6">
        <v>255</v>
      </c>
      <c r="D12" s="6">
        <v>0</v>
      </c>
      <c r="E12" s="6">
        <v>1</v>
      </c>
      <c r="F12" s="6">
        <v>1</v>
      </c>
      <c r="G12" s="6" t="s">
        <v>92</v>
      </c>
      <c r="H12" s="6">
        <v>1963</v>
      </c>
      <c r="I12" s="19">
        <v>242000</v>
      </c>
    </row>
    <row r="13" spans="1:9" x14ac:dyDescent="0.35">
      <c r="A13" t="s">
        <v>47</v>
      </c>
      <c r="B13" t="s">
        <v>93</v>
      </c>
      <c r="C13" s="6">
        <v>214</v>
      </c>
      <c r="D13" s="6">
        <v>0</v>
      </c>
      <c r="E13" s="6">
        <v>1</v>
      </c>
      <c r="F13" s="6">
        <v>1</v>
      </c>
      <c r="G13" s="6" t="s">
        <v>92</v>
      </c>
      <c r="H13" s="6">
        <v>1856</v>
      </c>
      <c r="I13" s="19">
        <v>217000</v>
      </c>
    </row>
    <row r="14" spans="1:9" x14ac:dyDescent="0.35">
      <c r="A14" t="s">
        <v>94</v>
      </c>
      <c r="B14" t="s">
        <v>89</v>
      </c>
      <c r="C14" s="6">
        <v>289</v>
      </c>
      <c r="D14" s="6">
        <v>0</v>
      </c>
      <c r="E14" s="6">
        <v>1</v>
      </c>
      <c r="F14" s="6">
        <v>0</v>
      </c>
      <c r="G14" s="6" t="s">
        <v>90</v>
      </c>
      <c r="H14" s="6">
        <v>1929</v>
      </c>
      <c r="I14" s="19">
        <v>264000</v>
      </c>
    </row>
    <row r="15" spans="1:9" x14ac:dyDescent="0.35">
      <c r="A15" t="s">
        <v>48</v>
      </c>
      <c r="B15" t="s">
        <v>91</v>
      </c>
      <c r="C15" s="6">
        <v>207</v>
      </c>
      <c r="D15" s="6">
        <v>1</v>
      </c>
      <c r="E15" s="6">
        <v>0</v>
      </c>
      <c r="F15" s="6">
        <v>1</v>
      </c>
      <c r="G15" s="6" t="s">
        <v>92</v>
      </c>
      <c r="H15" s="6">
        <v>2010</v>
      </c>
      <c r="I15" s="19">
        <v>199000</v>
      </c>
    </row>
    <row r="16" spans="1:9" x14ac:dyDescent="0.35">
      <c r="A16" t="s">
        <v>49</v>
      </c>
      <c r="B16" t="s">
        <v>93</v>
      </c>
      <c r="C16" s="6">
        <v>162</v>
      </c>
      <c r="D16" s="6">
        <v>0</v>
      </c>
      <c r="E16" s="6">
        <v>0</v>
      </c>
      <c r="F16" s="6">
        <v>0</v>
      </c>
      <c r="G16" s="6" t="s">
        <v>92</v>
      </c>
      <c r="H16" s="6">
        <v>2004</v>
      </c>
      <c r="I16" s="19">
        <v>170000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ED2E0D-D667-4210-B093-7ECC3DCAA875}">
  <dimension ref="A1:A9"/>
  <sheetViews>
    <sheetView zoomScale="130" zoomScaleNormal="130" workbookViewId="0">
      <selection activeCell="G5" sqref="G5"/>
    </sheetView>
  </sheetViews>
  <sheetFormatPr baseColWidth="10" defaultRowHeight="14.5" x14ac:dyDescent="0.35"/>
  <cols>
    <col min="1" max="1" width="25.81640625" style="6" customWidth="1"/>
  </cols>
  <sheetData>
    <row r="1" spans="1:1" x14ac:dyDescent="0.35">
      <c r="A1" s="5" t="s">
        <v>65</v>
      </c>
    </row>
    <row r="2" spans="1:1" x14ac:dyDescent="0.35">
      <c r="A2" s="22">
        <v>44486</v>
      </c>
    </row>
    <row r="3" spans="1:1" x14ac:dyDescent="0.35">
      <c r="A3" s="22">
        <v>44371</v>
      </c>
    </row>
    <row r="4" spans="1:1" x14ac:dyDescent="0.35">
      <c r="A4" s="22">
        <v>44457</v>
      </c>
    </row>
    <row r="5" spans="1:1" x14ac:dyDescent="0.35">
      <c r="A5" s="22">
        <v>44448</v>
      </c>
    </row>
    <row r="6" spans="1:1" x14ac:dyDescent="0.35">
      <c r="A6" s="22">
        <v>44471</v>
      </c>
    </row>
    <row r="7" spans="1:1" x14ac:dyDescent="0.35">
      <c r="A7" s="22">
        <v>44422</v>
      </c>
    </row>
    <row r="8" spans="1:1" x14ac:dyDescent="0.35">
      <c r="A8" s="22">
        <v>44382</v>
      </c>
    </row>
    <row r="9" spans="1:1" x14ac:dyDescent="0.35">
      <c r="A9" s="22"/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240628-E865-4E2E-92F6-8898E69D7FB5}">
  <dimension ref="A1:D21"/>
  <sheetViews>
    <sheetView topLeftCell="A3" zoomScale="90" zoomScaleNormal="90" workbookViewId="0">
      <selection activeCell="E18" sqref="E18"/>
    </sheetView>
  </sheetViews>
  <sheetFormatPr baseColWidth="10" defaultColWidth="11.453125" defaultRowHeight="15.5" x14ac:dyDescent="0.35"/>
  <cols>
    <col min="1" max="1" width="23.453125" style="9" bestFit="1" customWidth="1"/>
    <col min="2" max="2" width="18.54296875" style="17" bestFit="1" customWidth="1"/>
    <col min="3" max="3" width="15.54296875" style="9" bestFit="1" customWidth="1"/>
    <col min="4" max="4" width="17.453125" style="9" customWidth="1"/>
    <col min="5" max="16384" width="11.453125" style="9"/>
  </cols>
  <sheetData>
    <row r="1" spans="1:4" x14ac:dyDescent="0.35">
      <c r="A1" s="34" t="s">
        <v>78</v>
      </c>
      <c r="B1" s="34"/>
      <c r="C1" s="34"/>
      <c r="D1" s="34"/>
    </row>
    <row r="3" spans="1:4" x14ac:dyDescent="0.35">
      <c r="A3" s="10" t="s">
        <v>79</v>
      </c>
      <c r="B3" s="10" t="s">
        <v>80</v>
      </c>
      <c r="C3" s="10" t="s">
        <v>81</v>
      </c>
      <c r="D3" s="10" t="s">
        <v>82</v>
      </c>
    </row>
    <row r="4" spans="1:4" x14ac:dyDescent="0.35">
      <c r="A4" s="11">
        <v>44378</v>
      </c>
      <c r="B4" s="12">
        <v>452</v>
      </c>
      <c r="C4" s="13">
        <v>4813.4399999999996</v>
      </c>
      <c r="D4" s="14">
        <f>C4/B4</f>
        <v>10.649203539823008</v>
      </c>
    </row>
    <row r="5" spans="1:4" x14ac:dyDescent="0.35">
      <c r="A5" s="11">
        <v>44379</v>
      </c>
      <c r="B5" s="12">
        <v>320</v>
      </c>
      <c r="C5" s="13">
        <v>6315.84</v>
      </c>
      <c r="D5" s="14">
        <f t="shared" ref="D5:D19" si="0">C5/B5</f>
        <v>19.737000000000002</v>
      </c>
    </row>
    <row r="6" spans="1:4" x14ac:dyDescent="0.35">
      <c r="A6" s="11">
        <v>44380</v>
      </c>
      <c r="B6" s="12">
        <v>772</v>
      </c>
      <c r="C6" s="13">
        <v>11129.279999999999</v>
      </c>
      <c r="D6" s="14">
        <f t="shared" si="0"/>
        <v>14.416165803108807</v>
      </c>
    </row>
    <row r="7" spans="1:4" x14ac:dyDescent="0.35">
      <c r="A7" s="11">
        <v>44381</v>
      </c>
      <c r="B7" s="12">
        <v>694</v>
      </c>
      <c r="C7" s="13">
        <v>7818.24</v>
      </c>
      <c r="D7" s="14">
        <f t="shared" si="0"/>
        <v>11.265475504322767</v>
      </c>
    </row>
    <row r="8" spans="1:4" x14ac:dyDescent="0.35">
      <c r="A8" s="11">
        <v>44382</v>
      </c>
      <c r="B8" s="12">
        <v>658</v>
      </c>
      <c r="C8" s="13">
        <v>9320.64</v>
      </c>
      <c r="D8" s="14">
        <f t="shared" si="0"/>
        <v>14.165106382978722</v>
      </c>
    </row>
    <row r="9" spans="1:4" x14ac:dyDescent="0.35">
      <c r="A9" s="11">
        <v>44383</v>
      </c>
      <c r="B9" s="12">
        <v>987</v>
      </c>
      <c r="C9" s="13">
        <v>17138.879999999997</v>
      </c>
      <c r="D9" s="14">
        <f t="shared" si="0"/>
        <v>17.364620060790269</v>
      </c>
    </row>
    <row r="10" spans="1:4" x14ac:dyDescent="0.35">
      <c r="A10" s="11">
        <v>44384</v>
      </c>
      <c r="B10" s="12">
        <v>1230</v>
      </c>
      <c r="C10" s="13">
        <v>10823.04</v>
      </c>
      <c r="D10" s="14">
        <f t="shared" si="0"/>
        <v>8.7992195121951227</v>
      </c>
    </row>
    <row r="11" spans="1:4" x14ac:dyDescent="0.35">
      <c r="A11" s="11">
        <v>44385</v>
      </c>
      <c r="B11" s="12">
        <v>2500</v>
      </c>
      <c r="C11" s="13">
        <v>12325.44</v>
      </c>
      <c r="D11" s="14">
        <f t="shared" si="0"/>
        <v>4.9301760000000003</v>
      </c>
    </row>
    <row r="12" spans="1:4" x14ac:dyDescent="0.35">
      <c r="A12" s="11">
        <v>44386</v>
      </c>
      <c r="B12" s="12">
        <v>1200</v>
      </c>
      <c r="C12" s="13">
        <v>23148.480000000003</v>
      </c>
      <c r="D12" s="14">
        <f t="shared" si="0"/>
        <v>19.290400000000002</v>
      </c>
    </row>
    <row r="13" spans="1:4" x14ac:dyDescent="0.35">
      <c r="A13" s="11">
        <v>44387</v>
      </c>
      <c r="B13" s="12">
        <v>1540</v>
      </c>
      <c r="C13" s="13">
        <v>13827.84</v>
      </c>
      <c r="D13" s="14">
        <f t="shared" si="0"/>
        <v>8.9791168831168839</v>
      </c>
    </row>
    <row r="14" spans="1:4" x14ac:dyDescent="0.35">
      <c r="A14" s="11">
        <v>44388</v>
      </c>
      <c r="B14" s="12">
        <v>598</v>
      </c>
      <c r="C14" s="13">
        <v>15330.24</v>
      </c>
      <c r="D14" s="14">
        <f t="shared" si="0"/>
        <v>25.635852842809363</v>
      </c>
    </row>
    <row r="15" spans="1:4" x14ac:dyDescent="0.35">
      <c r="A15" s="11">
        <v>44389</v>
      </c>
      <c r="B15" s="12">
        <v>369</v>
      </c>
      <c r="C15" s="13">
        <v>29158.080000000002</v>
      </c>
      <c r="D15" s="14">
        <f t="shared" si="0"/>
        <v>79.01918699186993</v>
      </c>
    </row>
    <row r="16" spans="1:4" x14ac:dyDescent="0.35">
      <c r="A16" s="11">
        <v>44390</v>
      </c>
      <c r="B16" s="12">
        <v>658</v>
      </c>
      <c r="C16" s="13">
        <v>16832.64</v>
      </c>
      <c r="D16" s="14">
        <f t="shared" si="0"/>
        <v>25.581519756838905</v>
      </c>
    </row>
    <row r="17" spans="1:4" x14ac:dyDescent="0.35">
      <c r="A17" s="11">
        <v>44391</v>
      </c>
      <c r="B17" s="12">
        <v>789</v>
      </c>
      <c r="C17" s="13">
        <v>18335.04</v>
      </c>
      <c r="D17" s="14">
        <f t="shared" si="0"/>
        <v>23.238326996197721</v>
      </c>
    </row>
    <row r="18" spans="1:4" x14ac:dyDescent="0.35">
      <c r="A18" s="11">
        <v>44392</v>
      </c>
      <c r="B18" s="12">
        <v>1102</v>
      </c>
      <c r="C18" s="13">
        <v>35167.68</v>
      </c>
      <c r="D18" s="14">
        <f t="shared" si="0"/>
        <v>31.912595281306714</v>
      </c>
    </row>
    <row r="19" spans="1:4" x14ac:dyDescent="0.35">
      <c r="A19" s="11">
        <v>44393</v>
      </c>
      <c r="B19" s="12">
        <v>896</v>
      </c>
      <c r="C19" s="13">
        <v>19837.439999999999</v>
      </c>
      <c r="D19" s="14">
        <f t="shared" si="0"/>
        <v>22.139999999999997</v>
      </c>
    </row>
    <row r="20" spans="1:4" x14ac:dyDescent="0.35">
      <c r="A20" s="15"/>
      <c r="B20" s="12"/>
      <c r="C20" s="13"/>
      <c r="D20" s="14"/>
    </row>
    <row r="21" spans="1:4" x14ac:dyDescent="0.35">
      <c r="A21" s="12" t="s">
        <v>83</v>
      </c>
      <c r="B21" s="12">
        <f>SUM(B4:B19)</f>
        <v>14765</v>
      </c>
      <c r="C21" s="16">
        <f>SUM(C4:C19)</f>
        <v>251322.24000000002</v>
      </c>
      <c r="D21" s="16">
        <f>C21/B21</f>
        <v>17.021485946495091</v>
      </c>
    </row>
  </sheetData>
  <mergeCells count="1">
    <mergeCell ref="A1:D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13</vt:i4>
      </vt:variant>
    </vt:vector>
  </HeadingPairs>
  <TitlesOfParts>
    <vt:vector size="13" baseType="lpstr">
      <vt:lpstr>barre</vt:lpstr>
      <vt:lpstr>nuance</vt:lpstr>
      <vt:lpstr>icone</vt:lpstr>
      <vt:lpstr>regles simples</vt:lpstr>
      <vt:lpstr>regle simple fonctionnement</vt:lpstr>
      <vt:lpstr>regles simples bis</vt:lpstr>
      <vt:lpstr>immo</vt:lpstr>
      <vt:lpstr>regle simple date</vt:lpstr>
      <vt:lpstr>boite</vt:lpstr>
      <vt:lpstr>regles personnalises - logique</vt:lpstr>
      <vt:lpstr>regles personnalisées absolue</vt:lpstr>
      <vt:lpstr>compte</vt:lpstr>
      <vt:lpstr>regles personnalises - ref mixt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Formation</dc:creator>
  <cp:lastModifiedBy>Formation</cp:lastModifiedBy>
  <dcterms:created xsi:type="dcterms:W3CDTF">2015-06-05T18:19:34Z</dcterms:created>
  <dcterms:modified xsi:type="dcterms:W3CDTF">2022-11-14T13:17:17Z</dcterms:modified>
</cp:coreProperties>
</file>